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17184_KRENOVA_55_STIT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Pol'!$A$1:$W$297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96" i="12"/>
  <c r="BA182" i="12"/>
  <c r="BA147" i="12"/>
  <c r="BA70" i="12"/>
  <c r="BA66" i="12"/>
  <c r="BA55" i="12"/>
  <c r="BA51" i="12"/>
  <c r="BA47" i="12"/>
  <c r="BA43" i="12"/>
  <c r="BA12" i="12"/>
  <c r="BA1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4" i="12"/>
  <c r="I14" i="12"/>
  <c r="I13" i="12" s="1"/>
  <c r="K14" i="12"/>
  <c r="M14" i="12"/>
  <c r="O14" i="12"/>
  <c r="Q14" i="12"/>
  <c r="Q13" i="12" s="1"/>
  <c r="V14" i="12"/>
  <c r="G17" i="12"/>
  <c r="G13" i="12" s="1"/>
  <c r="I17" i="12"/>
  <c r="K17" i="12"/>
  <c r="O17" i="12"/>
  <c r="O13" i="12" s="1"/>
  <c r="Q17" i="12"/>
  <c r="V17" i="12"/>
  <c r="G34" i="12"/>
  <c r="I34" i="12"/>
  <c r="K34" i="12"/>
  <c r="M34" i="12"/>
  <c r="O34" i="12"/>
  <c r="Q34" i="12"/>
  <c r="V34" i="12"/>
  <c r="G37" i="12"/>
  <c r="M37" i="12" s="1"/>
  <c r="I37" i="12"/>
  <c r="K37" i="12"/>
  <c r="K13" i="12" s="1"/>
  <c r="O37" i="12"/>
  <c r="Q37" i="12"/>
  <c r="V37" i="12"/>
  <c r="V13" i="12" s="1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6" i="12"/>
  <c r="M46" i="12" s="1"/>
  <c r="I46" i="12"/>
  <c r="K46" i="12"/>
  <c r="O46" i="12"/>
  <c r="Q46" i="12"/>
  <c r="V46" i="12"/>
  <c r="G50" i="12"/>
  <c r="I50" i="12"/>
  <c r="K50" i="12"/>
  <c r="M50" i="12"/>
  <c r="O50" i="12"/>
  <c r="Q50" i="12"/>
  <c r="V50" i="12"/>
  <c r="G54" i="12"/>
  <c r="M54" i="12" s="1"/>
  <c r="I54" i="12"/>
  <c r="K54" i="12"/>
  <c r="O54" i="12"/>
  <c r="Q54" i="12"/>
  <c r="V54" i="12"/>
  <c r="G65" i="12"/>
  <c r="I65" i="12"/>
  <c r="K65" i="12"/>
  <c r="M65" i="12"/>
  <c r="O65" i="12"/>
  <c r="Q65" i="12"/>
  <c r="V65" i="12"/>
  <c r="G69" i="12"/>
  <c r="M69" i="12" s="1"/>
  <c r="I69" i="12"/>
  <c r="K69" i="12"/>
  <c r="O69" i="12"/>
  <c r="Q69" i="12"/>
  <c r="V69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5" i="12"/>
  <c r="I85" i="12"/>
  <c r="K85" i="12"/>
  <c r="M85" i="12"/>
  <c r="O85" i="12"/>
  <c r="Q85" i="12"/>
  <c r="V85" i="12"/>
  <c r="G101" i="12"/>
  <c r="M101" i="12" s="1"/>
  <c r="I101" i="12"/>
  <c r="K101" i="12"/>
  <c r="O101" i="12"/>
  <c r="Q101" i="12"/>
  <c r="V101" i="12"/>
  <c r="G117" i="12"/>
  <c r="I117" i="12"/>
  <c r="K117" i="12"/>
  <c r="M117" i="12"/>
  <c r="O117" i="12"/>
  <c r="Q117" i="12"/>
  <c r="V117" i="12"/>
  <c r="G120" i="12"/>
  <c r="M120" i="12" s="1"/>
  <c r="I120" i="12"/>
  <c r="K120" i="12"/>
  <c r="O120" i="12"/>
  <c r="Q120" i="12"/>
  <c r="V120" i="12"/>
  <c r="G122" i="12"/>
  <c r="I122" i="12"/>
  <c r="K122" i="12"/>
  <c r="M122" i="12"/>
  <c r="O122" i="12"/>
  <c r="Q122" i="12"/>
  <c r="V122" i="12"/>
  <c r="G143" i="12"/>
  <c r="M143" i="12" s="1"/>
  <c r="I143" i="12"/>
  <c r="K143" i="12"/>
  <c r="O143" i="12"/>
  <c r="Q143" i="12"/>
  <c r="V143" i="12"/>
  <c r="G149" i="12"/>
  <c r="I149" i="12"/>
  <c r="K149" i="12"/>
  <c r="M149" i="12"/>
  <c r="O149" i="12"/>
  <c r="Q149" i="12"/>
  <c r="V149" i="12"/>
  <c r="G165" i="12"/>
  <c r="M165" i="12" s="1"/>
  <c r="I165" i="12"/>
  <c r="K165" i="12"/>
  <c r="O165" i="12"/>
  <c r="Q165" i="12"/>
  <c r="V165" i="12"/>
  <c r="G167" i="12"/>
  <c r="I167" i="12"/>
  <c r="K167" i="12"/>
  <c r="M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I171" i="12"/>
  <c r="K171" i="12"/>
  <c r="M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77" i="12"/>
  <c r="M177" i="12" s="1"/>
  <c r="I177" i="12"/>
  <c r="K177" i="12"/>
  <c r="O177" i="12"/>
  <c r="Q177" i="12"/>
  <c r="V177" i="12"/>
  <c r="G185" i="12"/>
  <c r="G184" i="12" s="1"/>
  <c r="I185" i="12"/>
  <c r="K185" i="12"/>
  <c r="K184" i="12" s="1"/>
  <c r="O185" i="12"/>
  <c r="O184" i="12" s="1"/>
  <c r="Q185" i="12"/>
  <c r="V185" i="12"/>
  <c r="V184" i="12" s="1"/>
  <c r="G202" i="12"/>
  <c r="I202" i="12"/>
  <c r="K202" i="12"/>
  <c r="M202" i="12"/>
  <c r="O202" i="12"/>
  <c r="Q202" i="12"/>
  <c r="V202" i="12"/>
  <c r="G204" i="12"/>
  <c r="M204" i="12" s="1"/>
  <c r="I204" i="12"/>
  <c r="K204" i="12"/>
  <c r="O204" i="12"/>
  <c r="Q204" i="12"/>
  <c r="V204" i="12"/>
  <c r="G217" i="12"/>
  <c r="I217" i="12"/>
  <c r="I184" i="12" s="1"/>
  <c r="K217" i="12"/>
  <c r="M217" i="12"/>
  <c r="O217" i="12"/>
  <c r="Q217" i="12"/>
  <c r="Q184" i="12" s="1"/>
  <c r="V217" i="12"/>
  <c r="G232" i="12"/>
  <c r="M232" i="12" s="1"/>
  <c r="I232" i="12"/>
  <c r="K232" i="12"/>
  <c r="O232" i="12"/>
  <c r="Q232" i="12"/>
  <c r="V232" i="12"/>
  <c r="G234" i="12"/>
  <c r="I234" i="12"/>
  <c r="K234" i="12"/>
  <c r="M234" i="12"/>
  <c r="O234" i="12"/>
  <c r="Q234" i="12"/>
  <c r="V234" i="12"/>
  <c r="G247" i="12"/>
  <c r="M247" i="12" s="1"/>
  <c r="I247" i="12"/>
  <c r="K247" i="12"/>
  <c r="O247" i="12"/>
  <c r="Q247" i="12"/>
  <c r="V247" i="12"/>
  <c r="G248" i="12"/>
  <c r="I248" i="12"/>
  <c r="O248" i="12"/>
  <c r="Q248" i="12"/>
  <c r="G249" i="12"/>
  <c r="M249" i="12" s="1"/>
  <c r="M248" i="12" s="1"/>
  <c r="I249" i="12"/>
  <c r="K249" i="12"/>
  <c r="K248" i="12" s="1"/>
  <c r="O249" i="12"/>
  <c r="Q249" i="12"/>
  <c r="V249" i="12"/>
  <c r="V248" i="12" s="1"/>
  <c r="G251" i="12"/>
  <c r="M251" i="12" s="1"/>
  <c r="I251" i="12"/>
  <c r="I250" i="12" s="1"/>
  <c r="K251" i="12"/>
  <c r="O251" i="12"/>
  <c r="O250" i="12" s="1"/>
  <c r="Q251" i="12"/>
  <c r="Q250" i="12" s="1"/>
  <c r="V251" i="12"/>
  <c r="G253" i="12"/>
  <c r="M253" i="12" s="1"/>
  <c r="I253" i="12"/>
  <c r="K253" i="12"/>
  <c r="K250" i="12" s="1"/>
  <c r="O253" i="12"/>
  <c r="Q253" i="12"/>
  <c r="V253" i="12"/>
  <c r="V250" i="12" s="1"/>
  <c r="K255" i="12"/>
  <c r="V255" i="12"/>
  <c r="G256" i="12"/>
  <c r="G255" i="12" s="1"/>
  <c r="I256" i="12"/>
  <c r="I255" i="12" s="1"/>
  <c r="K256" i="12"/>
  <c r="M256" i="12"/>
  <c r="M255" i="12" s="1"/>
  <c r="O256" i="12"/>
  <c r="O255" i="12" s="1"/>
  <c r="Q256" i="12"/>
  <c r="Q255" i="12" s="1"/>
  <c r="V256" i="12"/>
  <c r="G257" i="12"/>
  <c r="G258" i="12"/>
  <c r="I258" i="12"/>
  <c r="I257" i="12" s="1"/>
  <c r="K258" i="12"/>
  <c r="K257" i="12" s="1"/>
  <c r="M258" i="12"/>
  <c r="M257" i="12" s="1"/>
  <c r="O258" i="12"/>
  <c r="Q258" i="12"/>
  <c r="Q257" i="12" s="1"/>
  <c r="V258" i="12"/>
  <c r="V257" i="12" s="1"/>
  <c r="G259" i="12"/>
  <c r="I259" i="12"/>
  <c r="K259" i="12"/>
  <c r="M259" i="12"/>
  <c r="O259" i="12"/>
  <c r="Q259" i="12"/>
  <c r="V259" i="12"/>
  <c r="G260" i="12"/>
  <c r="I260" i="12"/>
  <c r="K260" i="12"/>
  <c r="M260" i="12"/>
  <c r="O260" i="12"/>
  <c r="Q260" i="12"/>
  <c r="V260" i="12"/>
  <c r="G261" i="12"/>
  <c r="M261" i="12" s="1"/>
  <c r="I261" i="12"/>
  <c r="K261" i="12"/>
  <c r="O261" i="12"/>
  <c r="O257" i="12" s="1"/>
  <c r="Q261" i="12"/>
  <c r="V261" i="12"/>
  <c r="G264" i="12"/>
  <c r="I264" i="12"/>
  <c r="K264" i="12"/>
  <c r="K263" i="12" s="1"/>
  <c r="M264" i="12"/>
  <c r="O264" i="12"/>
  <c r="Q264" i="12"/>
  <c r="V264" i="12"/>
  <c r="V263" i="12" s="1"/>
  <c r="G266" i="12"/>
  <c r="G263" i="12" s="1"/>
  <c r="I266" i="12"/>
  <c r="K266" i="12"/>
  <c r="M266" i="12"/>
  <c r="O266" i="12"/>
  <c r="O263" i="12" s="1"/>
  <c r="Q266" i="12"/>
  <c r="V266" i="12"/>
  <c r="G268" i="12"/>
  <c r="M268" i="12" s="1"/>
  <c r="I268" i="12"/>
  <c r="K268" i="12"/>
  <c r="O268" i="12"/>
  <c r="Q268" i="12"/>
  <c r="V268" i="12"/>
  <c r="G270" i="12"/>
  <c r="M270" i="12" s="1"/>
  <c r="I270" i="12"/>
  <c r="I263" i="12" s="1"/>
  <c r="K270" i="12"/>
  <c r="O270" i="12"/>
  <c r="Q270" i="12"/>
  <c r="Q263" i="12" s="1"/>
  <c r="V270" i="12"/>
  <c r="G271" i="12"/>
  <c r="I271" i="12"/>
  <c r="K271" i="12"/>
  <c r="M271" i="12"/>
  <c r="O271" i="12"/>
  <c r="Q271" i="12"/>
  <c r="V271" i="12"/>
  <c r="G273" i="12"/>
  <c r="I273" i="12"/>
  <c r="K273" i="12"/>
  <c r="M273" i="12"/>
  <c r="O273" i="12"/>
  <c r="Q273" i="12"/>
  <c r="V273" i="12"/>
  <c r="G275" i="12"/>
  <c r="M275" i="12" s="1"/>
  <c r="I275" i="12"/>
  <c r="K275" i="12"/>
  <c r="O275" i="12"/>
  <c r="Q275" i="12"/>
  <c r="V275" i="12"/>
  <c r="G277" i="12"/>
  <c r="M277" i="12" s="1"/>
  <c r="I277" i="12"/>
  <c r="K277" i="12"/>
  <c r="O277" i="12"/>
  <c r="Q277" i="12"/>
  <c r="V277" i="12"/>
  <c r="G279" i="12"/>
  <c r="I279" i="12"/>
  <c r="K279" i="12"/>
  <c r="M279" i="12"/>
  <c r="O279" i="12"/>
  <c r="Q279" i="12"/>
  <c r="V279" i="12"/>
  <c r="G283" i="12"/>
  <c r="I283" i="12"/>
  <c r="K283" i="12"/>
  <c r="M283" i="12"/>
  <c r="O283" i="12"/>
  <c r="Q283" i="12"/>
  <c r="V283" i="12"/>
  <c r="G285" i="12"/>
  <c r="G286" i="12"/>
  <c r="M286" i="12" s="1"/>
  <c r="I286" i="12"/>
  <c r="I285" i="12" s="1"/>
  <c r="K286" i="12"/>
  <c r="K285" i="12" s="1"/>
  <c r="O286" i="12"/>
  <c r="Q286" i="12"/>
  <c r="Q285" i="12" s="1"/>
  <c r="V286" i="12"/>
  <c r="V285" i="12" s="1"/>
  <c r="G287" i="12"/>
  <c r="I287" i="12"/>
  <c r="K287" i="12"/>
  <c r="M287" i="12"/>
  <c r="O287" i="12"/>
  <c r="Q287" i="12"/>
  <c r="V287" i="12"/>
  <c r="G288" i="12"/>
  <c r="I288" i="12"/>
  <c r="K288" i="12"/>
  <c r="M288" i="12"/>
  <c r="O288" i="12"/>
  <c r="Q288" i="12"/>
  <c r="V288" i="12"/>
  <c r="G290" i="12"/>
  <c r="M290" i="12" s="1"/>
  <c r="I290" i="12"/>
  <c r="K290" i="12"/>
  <c r="O290" i="12"/>
  <c r="O285" i="12" s="1"/>
  <c r="Q290" i="12"/>
  <c r="V290" i="12"/>
  <c r="G291" i="12"/>
  <c r="M291" i="12" s="1"/>
  <c r="I291" i="12"/>
  <c r="K291" i="12"/>
  <c r="O291" i="12"/>
  <c r="Q291" i="12"/>
  <c r="V291" i="12"/>
  <c r="G293" i="12"/>
  <c r="I293" i="12"/>
  <c r="K293" i="12"/>
  <c r="M293" i="12"/>
  <c r="O293" i="12"/>
  <c r="Q293" i="12"/>
  <c r="V293" i="12"/>
  <c r="G294" i="12"/>
  <c r="I294" i="12"/>
  <c r="K294" i="12"/>
  <c r="M294" i="12"/>
  <c r="O294" i="12"/>
  <c r="Q294" i="12"/>
  <c r="V294" i="12"/>
  <c r="AE296" i="12"/>
  <c r="AF296" i="12"/>
  <c r="I20" i="1"/>
  <c r="I19" i="1"/>
  <c r="I18" i="1"/>
  <c r="I17" i="1"/>
  <c r="I16" i="1"/>
  <c r="I58" i="1"/>
  <c r="J56" i="1" s="1"/>
  <c r="J49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0" i="1" l="1"/>
  <c r="J52" i="1"/>
  <c r="J54" i="1"/>
  <c r="J51" i="1"/>
  <c r="J53" i="1"/>
  <c r="J55" i="1"/>
  <c r="J57" i="1"/>
  <c r="G28" i="1"/>
  <c r="H42" i="1"/>
  <c r="G23" i="1"/>
  <c r="M285" i="12"/>
  <c r="M263" i="12"/>
  <c r="M250" i="12"/>
  <c r="G250" i="12"/>
  <c r="M185" i="12"/>
  <c r="M184" i="12" s="1"/>
  <c r="M17" i="12"/>
  <c r="M13" i="12" s="1"/>
  <c r="J41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58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<sst xmlns="http://schemas.openxmlformats.org/spreadsheetml/2006/main" count="1017" uniqueCount="336">
  <si>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</si>
  <si>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</si>
  <si>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</si>
  <si>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</si>
  <si>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</si>
  <si>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</si>
  <si>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</si>
  <si>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</si>
  <si>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</si>
  <si>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</si>
  <si>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</si>
  <si>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</si>
  <si>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</si>
  <si>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</si>
  <si>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</si>
  <si>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</si>
  <si>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</si>
  <si>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</si>
  <si>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</si>
  <si>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</si>
  <si>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</si>
  <si>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</si>
  <si>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</si>
  <si>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</si>
  <si>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</si>
  <si>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</si>
  <si>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</si>
  <si>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</si>
  <si>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</si>
  <si>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</si>
  <si>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</si>
  <si>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</si>
  <si>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</si>
  <si>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</si>
  <si>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</si>
  <si>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</si>
  <si>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</si>
  <si>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</si>
  <si>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</si>
  <si>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</si>
  <si>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</si>
  <si>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</si>
  <si>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</si>
  <si>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</si>
  <si>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Zateplení štítové stěny</t>
  </si>
  <si>
    <t>Křenova 55 - štítová stěna</t>
  </si>
  <si>
    <t>Objekt:</t>
  </si>
  <si>
    <t>Rozpočet:</t>
  </si>
  <si>
    <t>DEA17184</t>
  </si>
  <si>
    <t>Křenová 55 - dokumentace pro provádění stavby na zateplení štítové stěny</t>
  </si>
  <si>
    <t>Stavba</t>
  </si>
  <si>
    <t>Celkem za stavbu</t>
  </si>
  <si>
    <t>CZK</t>
  </si>
  <si>
    <t>Rekapitulace dílů</t>
  </si>
  <si>
    <t>Typ dílu</t>
  </si>
  <si>
    <t>000</t>
  </si>
  <si>
    <t>Poznámky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</si>
  <si>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</si>
  <si>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</si>
  <si>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</si>
  <si>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</si>
  <si>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</si>
  <si>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</si>
  <si>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</si>
  <si>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</si>
  <si>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</si>
  <si>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</si>
  <si>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721</t>
  </si>
  <si>
    <t>Vnitřní kanalizace</t>
  </si>
  <si>
    <t>764</t>
  </si>
  <si>
    <t>Konstrukce klempířské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</si>
  <si>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</si>
  <si>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</si>
  <si>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</si>
  <si>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</si>
  <si>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</si>
  <si>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</si>
  <si>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</si>
  <si>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</si>
  <si>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</si>
  <si>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</si>
  <si>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</si>
  <si>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</si>
  <si>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</si>
  <si>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</si>
  <si>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</si>
  <si>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</si>
  <si>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</si>
  <si>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</si>
  <si>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</si>
  <si>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</si>
  <si>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</si>
  <si>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</si>
  <si>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</si>
  <si>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</si>
  <si>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</si>
  <si>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</si>
  <si>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</si>
  <si>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</si>
  <si>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</si>
  <si>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</si>
  <si>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</si>
  <si>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</si>
  <si>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0001</t>
  </si>
  <si>
    <t>!!!UPOZORNĚNÍ k nacenění rozpočtu, čtěte popis této položky!!!</t>
  </si>
  <si>
    <t>Vlastní</t>
  </si>
  <si>
    <t>Indiv</t>
  </si>
  <si>
    <t>POL1_1</t>
  </si>
  <si>
    <t>Rozpočet je zpracován dle projektové dokumentace "Křenová 55 - dokumentace pro provádění stavby na zateplení štítové stěny" - technické zprávy, výkresové dokumentace, požárně bezpečnostního řešení.</t>
  </si>
  <si>
    <t>POP</t>
  </si>
  <si>
    <t/>
  </si>
  <si>
    <t>Všechny vlastní položky jsou oceněny jako kompletizované, včetně všech potřebných prací a materiálů, včetně lešení, přesunu hmot, likvidace suti atd.</t>
  </si>
  <si>
    <t>602011189R00</t>
  </si>
  <si>
    <t xml:space="preserve">Omítky stěn z hotových směsí vrstva mozaiková, akrylátová,  , tloušťka vrstvy 2 mm,  </t>
  </si>
  <si>
    <t>m2</t>
  </si>
  <si>
    <t>801-1</t>
  </si>
  <si>
    <t>RTS 17/ I</t>
  </si>
  <si>
    <t>po jednotlivých vrstvách</t>
  </si>
  <si>
    <t>SPI</t>
  </si>
  <si>
    <t>(3,15+1,20)*2*0,30</t>
  </si>
  <si>
    <t>VV</t>
  </si>
  <si>
    <t>602015185RT7</t>
  </si>
  <si>
    <t xml:space="preserve">Omítky stěn z hotových směsí omítka vrchní tenkovrstvá, silikonsilikátová, zatřená, tloušťka vrstvy 2 mm,  </t>
  </si>
  <si>
    <t>59,75</t>
  </si>
  <si>
    <t>63,43</t>
  </si>
  <si>
    <t>1,20*16,22</t>
  </si>
  <si>
    <t>1,20*14,15</t>
  </si>
  <si>
    <t>1,32*7,26</t>
  </si>
  <si>
    <t>3,15*23,62</t>
  </si>
  <si>
    <t>-0,45*0,90*4</t>
  </si>
  <si>
    <t>Mezisoučet</t>
  </si>
  <si>
    <t>3,16*16,39</t>
  </si>
  <si>
    <t>(0,45+0,90*2)*0,30*4</t>
  </si>
  <si>
    <t>23,60*0,30</t>
  </si>
  <si>
    <t>602011195R00</t>
  </si>
  <si>
    <t>Omítky stěn z hotových směsí Doplňkové práce pro omítky stěn z hotových směsí_x000D_
 podkladní nátěr pod tenkovrstvé omítky</t>
  </si>
  <si>
    <t>620401151R00</t>
  </si>
  <si>
    <t>Zpevňující a ochranné nátěry vnějších omítek nátěr proti řasám, plísním a mechu, 1 vrstva nátěru</t>
  </si>
  <si>
    <t>POL1_</t>
  </si>
  <si>
    <t>23,60*0,80</t>
  </si>
  <si>
    <t>622300141R00</t>
  </si>
  <si>
    <t>Příprava podkladu montáž vyrovnávací vrstvy izolantem</t>
  </si>
  <si>
    <t>odhad  60 % : 313,15*0,60</t>
  </si>
  <si>
    <t>622300181RT2</t>
  </si>
  <si>
    <t>Montáž chráničky kabelu do zateplení z polystyrenu, chránička DN 40 mm</t>
  </si>
  <si>
    <t>m</t>
  </si>
  <si>
    <t>622311522RV1</t>
  </si>
  <si>
    <t>Zateplení soklu extrudovaným polystyrénem, tloušťky 100 mm, zakončené stěrkou s výztužnou tkaninou</t>
  </si>
  <si>
    <t>nanesení lepicího tmelu na izolační desky, nalepení desek, zajištění talířovými hmoždinkami (6 ks/m2), přebroušení desek, natažení stěrky, vtlačení výztužné tkaniny (1,15 m2/m2), přehlazení stěrky. Další vrstvy podle popisu položky.</t>
  </si>
  <si>
    <t>K ochraně hran na rozích budovy je do plochy zahrnuto 0,14 m rohových lišt na m2.</t>
  </si>
  <si>
    <t>3,15*0,30</t>
  </si>
  <si>
    <t>622311523RV1</t>
  </si>
  <si>
    <t>Zateplení soklu extrudovaným polystyrénem, tloušťky 120 mm, zakončené stěrkou s výztužnou tkaninou</t>
  </si>
  <si>
    <t>(1,20+3,15+1,20)*0,30</t>
  </si>
  <si>
    <t>622311832RV1</t>
  </si>
  <si>
    <t xml:space="preserve">Zateplení fasády  , minerálními deskami s podélným vláknem, tloušťky 100 mm, zakončené stěrkou s výztužnou tkaninou,  </t>
  </si>
  <si>
    <t>K ochraně hran na rozích budovy je zahrnuto 0,14 m rohových lišt na m2.</t>
  </si>
  <si>
    <t>622311833RV1</t>
  </si>
  <si>
    <t xml:space="preserve">Zateplení fasády  , minerálními deskami s podélným vláknem, tloušťky 120 mm, zakončené stěrkou s výztužnou tkaninou,  </t>
  </si>
  <si>
    <t>622311653RT7</t>
  </si>
  <si>
    <t>Zateplení ostění deskami z fenolické pěny oboustranně kašírované šedým polystyrenem , tloušťky 30 mm, zakončené stěrkou s výztužnou tkaninou</t>
  </si>
  <si>
    <t>nanesení lepicího tmelu na izolační desky, nalepení desek, přebroušení desek z polystyrénu, natažení stěrky, vtlačení výztužné tkaniny, přehlazení stěrky. Další vrstvy podle popisu položky.</t>
  </si>
  <si>
    <t>V položkách je obsaženo 3,33 m rohových lišt, 1,67 m lišt s okapničkou, 5 m napojovacích lišt na m2 a 1,68 m2 výztužné tkaniny.</t>
  </si>
  <si>
    <t>0,90*0,30</t>
  </si>
  <si>
    <t>622311853RV1</t>
  </si>
  <si>
    <t>Zateplení ostění minerálními deskami s podélným vláknem, tloušťky 30 mm, zakončené stěrkou s výztužnou tkaninou</t>
  </si>
  <si>
    <t>622311012R00</t>
  </si>
  <si>
    <t>Profily zakládací hliníkové, pro izolaci tl. 100 mm</t>
  </si>
  <si>
    <t>3,15</t>
  </si>
  <si>
    <t>622311013R00</t>
  </si>
  <si>
    <t>Profily zakládací hliníkové, pro izolaci tl. 120 mm</t>
  </si>
  <si>
    <t>1,20+3,15+1,20</t>
  </si>
  <si>
    <t>622319051R00</t>
  </si>
  <si>
    <t>Příslušenství pro zateplovací systém pro omítku tloušťky 3 mm, ukončení omítky, PVC profilem s tkaninou</t>
  </si>
  <si>
    <t>12,37</t>
  </si>
  <si>
    <t>622481211RT2</t>
  </si>
  <si>
    <t>Vyztužení vnějších omítek stěn sklotextilní síťovinou Montáž výztužné sítě (perlinky) do stěrky-stěny</t>
  </si>
  <si>
    <t>NEZATEPLOVANÉ KCE NAD STŘEŠNÍ ROVINOU</t>
  </si>
  <si>
    <t>Viz TZ kap. Oprava dílců obvodového pláště;</t>
  </si>
  <si>
    <t>Zateplení neprůsvitného obvodového pláště</t>
  </si>
  <si>
    <t>602015191R00</t>
  </si>
  <si>
    <t>podkladní nátěr pod tenkovrstvé omítky</t>
  </si>
  <si>
    <t>602016195R00</t>
  </si>
  <si>
    <t>hloubková penetrace stěn silikátová</t>
  </si>
  <si>
    <t>POL1_0</t>
  </si>
  <si>
    <t>620991121R00</t>
  </si>
  <si>
    <t>Zakrývání výplní vnějších otvorů z lešení</t>
  </si>
  <si>
    <t>0,45*0,90*4</t>
  </si>
  <si>
    <t>0,60*1,50*1</t>
  </si>
  <si>
    <t>622322563RV1</t>
  </si>
  <si>
    <t>Zateplovací systém ETICS, parapet, XPS tl. 30 mm</t>
  </si>
  <si>
    <t>0,50*0,30*5</t>
  </si>
  <si>
    <t>622391122RV1</t>
  </si>
  <si>
    <t>Příplatek za hmoždinky dle TZ</t>
  </si>
  <si>
    <t>okrajová oblast A1 		dle protokolu 8 ks/m2			190 ks</t>
  </si>
  <si>
    <t>vnitřní oblast B1		dle protokolu 6 ks/m2			540 ks</t>
  </si>
  <si>
    <t>okrajová oblast A1 		dle protokolu 10 ks/m2			680ks</t>
  </si>
  <si>
    <t>vnitřní oblast B1		dle protokolu 8 ks/m2			620 ks</t>
  </si>
  <si>
    <t>štít Křenová 57		dle protokolu 8 ks/m2			380 ks</t>
  </si>
  <si>
    <t>622474204RV1</t>
  </si>
  <si>
    <t>Reprofilace stěn sanační maltou</t>
  </si>
  <si>
    <t>nepevné části se odstraní na nosný podklad</t>
  </si>
  <si>
    <t>provede se vysokotlaké mytí a očištění fasády tlakovou vodou</t>
  </si>
  <si>
    <t>penetrace + zapravení povrchu opravnou vyrovnávací hmotou nebo stěrkou dle tech. listů a technologického postupu výrobce</t>
  </si>
  <si>
    <t>předpokládá se vyspravení v rozsahu 75 % plochy fasády. Skutečná plocha bude před započetím prací na stavbě odsouhlasena projektantem a TDI včetně zaznamenání do stavebního deníku a fotodokumentace!</t>
  </si>
  <si>
    <t>odhad  60 % : 313,15*0,75</t>
  </si>
  <si>
    <t>622904112R00</t>
  </si>
  <si>
    <t>Očištění fasád tlakovou vodou složitost 1 - 2</t>
  </si>
  <si>
    <t>629451112R00</t>
  </si>
  <si>
    <t>Vyrovnávací vrstva MC šířky do 30 cm</t>
  </si>
  <si>
    <t>0,50*5</t>
  </si>
  <si>
    <t>R 01/622</t>
  </si>
  <si>
    <t>APU lišta plastová, D+M</t>
  </si>
  <si>
    <t>(0,45+0,90*2)*4</t>
  </si>
  <si>
    <t>R 03/622</t>
  </si>
  <si>
    <t>Lišty parapetní plastová vč. komprimační pásky, D+M</t>
  </si>
  <si>
    <t>R 04/622</t>
  </si>
  <si>
    <t>Výtažné a odtržné zkoušky</t>
  </si>
  <si>
    <t xml:space="preserve">hod   </t>
  </si>
  <si>
    <t>odtržné zkoušky lepidla zateplovacího systému se splněním požadavku na podklad dle ČSN 73 2901</t>
  </si>
  <si>
    <t>900      RT3</t>
  </si>
  <si>
    <t>HZS, Práce v tarifní třídě 6</t>
  </si>
  <si>
    <t>h</t>
  </si>
  <si>
    <t>Prav.M</t>
  </si>
  <si>
    <t>POL10_</t>
  </si>
  <si>
    <t>Práce spojené se stíženými podmínkami při odstraňování suti ze světlíku budovy.</t>
  </si>
  <si>
    <t>28375931R</t>
  </si>
  <si>
    <t>deska izolační EPS 70 F; pěnový polystyren; povrch hladký; tl. 30,0 mm; součinitel tepelné vodivosti 0,039 W/mK; R = 0,770 m2K/W; U = 1,300 W/m2K; obj. hmotnost 17,00 kg/m3</t>
  </si>
  <si>
    <t>SPCM</t>
  </si>
  <si>
    <t>POL3_</t>
  </si>
  <si>
    <t>R 01/62</t>
  </si>
  <si>
    <t>Příprava podkladu - odstranění narušené krycí vr, úprava armatury, antikoroz nátěr</t>
  </si>
  <si>
    <t>POL12_1</t>
  </si>
  <si>
    <t>narušený beton se odstraní na zdravou část</t>
  </si>
  <si>
    <t>provede se očištění tlakovou vodou</t>
  </si>
  <si>
    <t>mechanicky se odstraní koroze výztuže na zdravé jádro a opatří se ochranným antikorozním nátěrem</t>
  </si>
  <si>
    <t>povrch se doplní reprofilační maltou v příslušných vrstvách s aplikací spojovacího můstku mezi výztuží a opravnou hmotou</t>
  </si>
  <si>
    <t>předpokládaný rozsah 3 % plochy fasády. Skutečná plocha bude před započetím prací na stavbě odsouhlasena projektantem a TDI včetně zaznamenání do stavebního deníku a fotodokumentace!</t>
  </si>
  <si>
    <t>odhad  3 % : 313,15*0,03</t>
  </si>
  <si>
    <t>941941042R00</t>
  </si>
  <si>
    <t>Montáž lešení leh.řad.s podlahami,š.1,2 m, H 30 m</t>
  </si>
  <si>
    <t>Včetně kotvení lešení.</t>
  </si>
  <si>
    <t>941941292R00</t>
  </si>
  <si>
    <t>Příplatek za každý měsíc použití lešení k pol.1042</t>
  </si>
  <si>
    <t>2 měsíce : 312,0658*2</t>
  </si>
  <si>
    <t>941941842R00</t>
  </si>
  <si>
    <t>Demontáž lešení leh.řad.s podlahami,š.1,2 m,H 30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</si>
  <si>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</si>
  <si>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</si>
  <si>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</si>
  <si>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</si>
  <si>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</si>
  <si>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</si>
  <si>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94 01</t>
  </si>
  <si>
    <t>Práce horolezeckou technikou - světlík</t>
  </si>
  <si>
    <t>ks</t>
  </si>
  <si>
    <t>POL3_0</t>
  </si>
  <si>
    <t>R 01/95</t>
  </si>
  <si>
    <t>Mřížka odvětrávacího otvoru, D 300mm, plast vč prodloužení na nový líc ETICS a demont stáv</t>
  </si>
  <si>
    <t xml:space="preserve">ks    </t>
  </si>
  <si>
    <t>978015291R00</t>
  </si>
  <si>
    <t>Otlučení omítek vápenných nebo vápenocementových vnějších s vyškrabáním spár, s očištěním zdiva_x000D_
 1. až 4. stupni složitosti, v rozsahu do 100 %</t>
  </si>
  <si>
    <t>801-3</t>
  </si>
  <si>
    <t>978041110R00</t>
  </si>
  <si>
    <t>Odstranění kontaktního zateplovacího systému z fasádního polystyrenu EPS F, tloušťky 100 mm, s omítkou</t>
  </si>
  <si>
    <t>0,30*23,60</t>
  </si>
  <si>
    <t>999281211R00</t>
  </si>
  <si>
    <t>Přesun hmot, opravy vněj. plášťů výšky do 25 m</t>
  </si>
  <si>
    <t>t</t>
  </si>
  <si>
    <t>POL7_</t>
  </si>
  <si>
    <t>721242110RT1</t>
  </si>
  <si>
    <t>Lapače střešních splavenin D 110 mm, s otáč.kul.kloubem na odtoku, s košem , se suchou a nezámr.klapkou,čistícím víčkem a vylam.těs. kroužky pro připoj.potrub.svodů D 75, 90, 100 a 110 mm</t>
  </si>
  <si>
    <t>kus</t>
  </si>
  <si>
    <t>800-721</t>
  </si>
  <si>
    <t>721242804R00</t>
  </si>
  <si>
    <t>Demontáž lapačů střešních splavenin DN 125</t>
  </si>
  <si>
    <t>R 01/721</t>
  </si>
  <si>
    <t>Kamerová zkouška kanalizace</t>
  </si>
  <si>
    <t xml:space="preserve">m     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</si>
  <si>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</si>
  <si>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</si>
  <si>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</si>
  <si>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764331851R00</t>
  </si>
  <si>
    <t>Demontáž lemování zdí_x000D_
 na střechách s tvrdou krytinou, rš 400 a 500 mm, sklonu přes 30 do 45°</t>
  </si>
  <si>
    <t>800-764</t>
  </si>
  <si>
    <t>18</t>
  </si>
  <si>
    <t>764410850R00</t>
  </si>
  <si>
    <t>Demontáž oplechování parapetů Demontáž oplechování parapetů,rš od 100 do 330 mm</t>
  </si>
  <si>
    <t>POL1_7</t>
  </si>
  <si>
    <t>0,44*5</t>
  </si>
  <si>
    <t>764454802R00</t>
  </si>
  <si>
    <t>Demontáž odpadních trub nebo součástí trub kruhových , o průměru 120 mm</t>
  </si>
  <si>
    <t>28</t>
  </si>
  <si>
    <t>764908102R00</t>
  </si>
  <si>
    <t>Klempířské prvky z plechu s povrchovou úpravou okapový systém žlabový kotlík kónický, ocelový žárově zinkovaný plech s povrchovou úpravou, velikost 150 mm, v barvě hnědé</t>
  </si>
  <si>
    <t>764908110R00</t>
  </si>
  <si>
    <t>Klempířské prvky z plechu s povrchovou úpravou okapový systém odpadní trouby kruhové, ocelový žárově zinkovaný plech s povrchovou úpravou, průměr 120 mm, v barvě hnědé</t>
  </si>
  <si>
    <t>K04 : 28</t>
  </si>
  <si>
    <t>764908302RV1</t>
  </si>
  <si>
    <t>Oplechování okraje střechy, rš 570 mm, poplastovaný plech tl. 0,6 mm, D+M</t>
  </si>
  <si>
    <t>K05 : 5,00</t>
  </si>
  <si>
    <t>764908302RV2</t>
  </si>
  <si>
    <t>Lemování zdí, rš 550 mm, poplastovaný plech tl. 0,6 mm, D+M</t>
  </si>
  <si>
    <t>K06 : 18</t>
  </si>
  <si>
    <t>764908302RV3</t>
  </si>
  <si>
    <t>Podatiková okapnice, rš 320 mm, poplastovaný plech tl. 0,6 mm, D+M</t>
  </si>
  <si>
    <t>K07 : 20</t>
  </si>
  <si>
    <t>764908304RV1</t>
  </si>
  <si>
    <t>Oplechování parapetů, rš 440 mm, poplastovaný plech tl.0,6 mm, D+M</t>
  </si>
  <si>
    <t>K01 : 0,51*3</t>
  </si>
  <si>
    <t>K02 : 0,81*1</t>
  </si>
  <si>
    <t>K03 : 0,66*1</t>
  </si>
  <si>
    <t>998764203R00</t>
  </si>
  <si>
    <t>Přesun hmot pro konstrukce klempířské Přesun hmot pro klempířské konstr., výšky do 24 m</t>
  </si>
  <si>
    <t>50 m vodorovně</t>
  </si>
  <si>
    <t>979011111R00</t>
  </si>
  <si>
    <t>Svislá doprava suti a vybour. hmot za 2.NP a 1.PP</t>
  </si>
  <si>
    <t>POL8_</t>
  </si>
  <si>
    <t>979011121R00</t>
  </si>
  <si>
    <t>Příplatek za každé další podlaží</t>
  </si>
  <si>
    <t>RTS 13/ II</t>
  </si>
  <si>
    <t>POL8_0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</si>
  <si>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</si>
  <si>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</si>
  <si>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</si>
  <si>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</si>
  <si>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</si>
  <si>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</si>
  <si>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</si>
  <si>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Včetně případného složení na staveništní deponii.</t>
  </si>
  <si>
    <t>979082121R00</t>
  </si>
  <si>
    <t>Příplatek k vnitrost. dopravě suti za dalších 5 m</t>
  </si>
  <si>
    <t>979990001R00</t>
  </si>
  <si>
    <t>Poplatek za skládku stavební suti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</si>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</sst>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tLxm/AdTVuJR2uFptEsH3z5PlvBBifOs7m+QnfiGr8zADk4iK9kcfnqoq93Zf91oRvSVh7+jNoc+eUau5J23RA==" saltValue="2RlTisQNX9jwmtwcXtkB5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1263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9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SUMIF(F49:F57,A16,I49:I57)+SUMIF(F49:F57,"PSU",I49:I57)</f>
        <v>0</v>
      </c>
      <c r="J16" s="88"/>
    </row>
    <row r="17" spans="1:10" ht="23.25" customHeight="1" x14ac:dyDescent="0.2">
      <c r="A17" s="189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SUMIF(F49:F57,A17,I49:I57)</f>
        <v>0</v>
      </c>
      <c r="J17" s="88"/>
    </row>
    <row r="18" spans="1:10" ht="23.25" customHeight="1" x14ac:dyDescent="0.2">
      <c r="A18" s="189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SUMIF(F49:F57,A18,I49:I57)</f>
        <v>0</v>
      </c>
      <c r="J18" s="88"/>
    </row>
    <row r="19" spans="1:10" ht="23.25" customHeight="1" x14ac:dyDescent="0.2">
      <c r="A19" s="189" t="s">
        <v>74</v>
      </c>
      <c r="B19" s="57" t="s">
        <v>27</v>
      </c>
      <c r="C19" s="58"/>
      <c r="D19" s="59"/>
      <c r="E19" s="86"/>
      <c r="F19" s="87"/>
      <c r="G19" s="86"/>
      <c r="H19" s="87"/>
      <c r="I19" s="86">
        <f>SUMIF(F49:F57,A19,I49:I57)</f>
        <v>0</v>
      </c>
      <c r="J19" s="88"/>
    </row>
    <row r="20" spans="1:10" ht="23.25" customHeight="1" x14ac:dyDescent="0.2">
      <c r="A20" s="189" t="s">
        <v>75</v>
      </c>
      <c r="B20" s="57" t="s">
        <v>28</v>
      </c>
      <c r="C20" s="58"/>
      <c r="D20" s="59"/>
      <c r="E20" s="86"/>
      <c r="F20" s="87"/>
      <c r="G20" s="86"/>
      <c r="H20" s="87"/>
      <c r="I20" s="86">
        <f>SUMIF(F49:F57,A20,I49:I57)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43003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50</v>
      </c>
      <c r="C39" s="142"/>
      <c r="D39" s="143"/>
      <c r="E39" s="143"/>
      <c r="F39" s="144">
        <f>'01 01 Pol'!AE296</f>
        <v>0</v>
      </c>
      <c r="G39" s="145">
        <f>'01 01 Pol'!AF296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43</v>
      </c>
      <c r="C40" s="149" t="s">
        <v>45</v>
      </c>
      <c r="D40" s="150"/>
      <c r="E40" s="150"/>
      <c r="F40" s="151">
        <f>'01 01 Pol'!AE296</f>
        <v>0</v>
      </c>
      <c r="G40" s="152">
        <f>'01 01 Pol'!AF296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'01 01 Pol'!AE296</f>
        <v>0</v>
      </c>
      <c r="G41" s="146">
        <f>'01 01 Pol'!AF296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51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53</v>
      </c>
    </row>
    <row r="48" spans="1:10" ht="25.5" customHeight="1" x14ac:dyDescent="0.2">
      <c r="A48" s="172"/>
      <c r="B48" s="175" t="s">
        <v>17</v>
      </c>
      <c r="C48" s="175" t="s">
        <v>5</v>
      </c>
      <c r="D48" s="176"/>
      <c r="E48" s="176"/>
      <c r="F48" s="177" t="s">
        <v>54</v>
      </c>
      <c r="G48" s="177"/>
      <c r="H48" s="177"/>
      <c r="I48" s="177" t="s">
        <v>29</v>
      </c>
      <c r="J48" s="177" t="s">
        <v>0</v>
      </c>
    </row>
    <row r="49" spans="1:10" ht="25.5" customHeight="1" x14ac:dyDescent="0.2">
      <c r="A49" s="173"/>
      <c r="B49" s="178" t="s">
        <v>55</v>
      </c>
      <c r="C49" s="179" t="s">
        <v>56</v>
      </c>
      <c r="D49" s="180"/>
      <c r="E49" s="180"/>
      <c r="F49" s="185" t="s">
        <v>24</v>
      </c>
      <c r="G49" s="186"/>
      <c r="H49" s="186"/>
      <c r="I49" s="186">
        <f>'01 01 Pol'!G8</f>
        <v>0</v>
      </c>
      <c r="J49" s="183" t="str">
        <f>IF(I58=0,"",I49/I58*100)</f>
        <v/>
      </c>
    </row>
    <row r="50" spans="1:10" ht="25.5" customHeight="1" x14ac:dyDescent="0.2">
      <c r="A50" s="173"/>
      <c r="B50" s="178" t="s">
        <v>57</v>
      </c>
      <c r="C50" s="179" t="s">
        <v>58</v>
      </c>
      <c r="D50" s="180"/>
      <c r="E50" s="180"/>
      <c r="F50" s="185" t="s">
        <v>24</v>
      </c>
      <c r="G50" s="186"/>
      <c r="H50" s="186"/>
      <c r="I50" s="186">
        <f>'01 01 Pol'!G13</f>
        <v>0</v>
      </c>
      <c r="J50" s="183" t="str">
        <f>IF(I58=0,"",I50/I58*100)</f>
        <v/>
      </c>
    </row>
    <row r="51" spans="1:10" ht="25.5" customHeight="1" x14ac:dyDescent="0.2">
      <c r="A51" s="173"/>
      <c r="B51" s="178" t="s">
        <v>59</v>
      </c>
      <c r="C51" s="179" t="s">
        <v>60</v>
      </c>
      <c r="D51" s="180"/>
      <c r="E51" s="180"/>
      <c r="F51" s="185" t="s">
        <v>24</v>
      </c>
      <c r="G51" s="186"/>
      <c r="H51" s="186"/>
      <c r="I51" s="186">
        <f>'01 01 Pol'!G184</f>
        <v>0</v>
      </c>
      <c r="J51" s="183" t="str">
        <f>IF(I58=0,"",I51/I58*100)</f>
        <v/>
      </c>
    </row>
    <row r="52" spans="1:10" ht="25.5" customHeight="1" x14ac:dyDescent="0.2">
      <c r="A52" s="173"/>
      <c r="B52" s="178" t="s">
        <v>61</v>
      </c>
      <c r="C52" s="179" t="s">
        <v>62</v>
      </c>
      <c r="D52" s="180"/>
      <c r="E52" s="180"/>
      <c r="F52" s="185" t="s">
        <v>24</v>
      </c>
      <c r="G52" s="186"/>
      <c r="H52" s="186"/>
      <c r="I52" s="186">
        <f>'01 01 Pol'!G248</f>
        <v>0</v>
      </c>
      <c r="J52" s="183" t="str">
        <f>IF(I58=0,"",I52/I58*100)</f>
        <v/>
      </c>
    </row>
    <row r="53" spans="1:10" ht="25.5" customHeight="1" x14ac:dyDescent="0.2">
      <c r="A53" s="173"/>
      <c r="B53" s="178" t="s">
        <v>63</v>
      </c>
      <c r="C53" s="179" t="s">
        <v>64</v>
      </c>
      <c r="D53" s="180"/>
      <c r="E53" s="180"/>
      <c r="F53" s="185" t="s">
        <v>24</v>
      </c>
      <c r="G53" s="186"/>
      <c r="H53" s="186"/>
      <c r="I53" s="186">
        <f>'01 01 Pol'!G250</f>
        <v>0</v>
      </c>
      <c r="J53" s="183" t="str">
        <f>IF(I58=0,"",I53/I58*100)</f>
        <v/>
      </c>
    </row>
    <row r="54" spans="1:10" ht="25.5" customHeight="1" x14ac:dyDescent="0.2">
      <c r="A54" s="173"/>
      <c r="B54" s="178" t="s">
        <v>65</v>
      </c>
      <c r="C54" s="179" t="s">
        <v>66</v>
      </c>
      <c r="D54" s="180"/>
      <c r="E54" s="180"/>
      <c r="F54" s="185" t="s">
        <v>24</v>
      </c>
      <c r="G54" s="186"/>
      <c r="H54" s="186"/>
      <c r="I54" s="186">
        <f>'01 01 Pol'!G255</f>
        <v>0</v>
      </c>
      <c r="J54" s="183" t="str">
        <f>IF(I58=0,"",I54/I58*100)</f>
        <v/>
      </c>
    </row>
    <row r="55" spans="1:10" ht="25.5" customHeight="1" x14ac:dyDescent="0.2">
      <c r="A55" s="173"/>
      <c r="B55" s="178" t="s">
        <v>67</v>
      </c>
      <c r="C55" s="179" t="s">
        <v>68</v>
      </c>
      <c r="D55" s="180"/>
      <c r="E55" s="180"/>
      <c r="F55" s="185" t="s">
        <v>25</v>
      </c>
      <c r="G55" s="186"/>
      <c r="H55" s="186"/>
      <c r="I55" s="186">
        <f>'01 01 Pol'!G257</f>
        <v>0</v>
      </c>
      <c r="J55" s="183" t="str">
        <f>IF(I58=0,"",I55/I58*100)</f>
        <v/>
      </c>
    </row>
    <row r="56" spans="1:10" ht="25.5" customHeight="1" x14ac:dyDescent="0.2">
      <c r="A56" s="173"/>
      <c r="B56" s="178" t="s">
        <v>69</v>
      </c>
      <c r="C56" s="179" t="s">
        <v>70</v>
      </c>
      <c r="D56" s="180"/>
      <c r="E56" s="180"/>
      <c r="F56" s="185" t="s">
        <v>25</v>
      </c>
      <c r="G56" s="186"/>
      <c r="H56" s="186"/>
      <c r="I56" s="186">
        <f>'01 01 Pol'!G263</f>
        <v>0</v>
      </c>
      <c r="J56" s="183" t="str">
        <f>IF(I58=0,"",I56/I58*100)</f>
        <v/>
      </c>
    </row>
    <row r="57" spans="1:10" ht="25.5" customHeight="1" x14ac:dyDescent="0.2">
      <c r="A57" s="173"/>
      <c r="B57" s="178" t="s">
        <v>71</v>
      </c>
      <c r="C57" s="179" t="s">
        <v>72</v>
      </c>
      <c r="D57" s="180"/>
      <c r="E57" s="180"/>
      <c r="F57" s="185" t="s">
        <v>73</v>
      </c>
      <c r="G57" s="186"/>
      <c r="H57" s="186"/>
      <c r="I57" s="186">
        <f>'01 01 Pol'!G285</f>
        <v>0</v>
      </c>
      <c r="J57" s="183" t="str">
        <f>IF(I58=0,"",I57/I58*100)</f>
        <v/>
      </c>
    </row>
    <row r="58" spans="1:10" ht="25.5" customHeight="1" x14ac:dyDescent="0.2">
      <c r="A58" s="174"/>
      <c r="B58" s="181" t="s">
        <v>1</v>
      </c>
      <c r="C58" s="181"/>
      <c r="D58" s="182"/>
      <c r="E58" s="182"/>
      <c r="F58" s="187"/>
      <c r="G58" s="188"/>
      <c r="H58" s="188"/>
      <c r="I58" s="188">
        <f>SUM(I49:I57)</f>
        <v>0</v>
      </c>
      <c r="J58" s="184">
        <f>SUM(J49:J57)</f>
        <v>0</v>
      </c>
    </row>
    <row r="59" spans="1:10" x14ac:dyDescent="0.2">
      <c r="F59" s="129"/>
      <c r="G59" s="128"/>
      <c r="H59" s="129"/>
      <c r="I59" s="128"/>
      <c r="J59" s="130"/>
    </row>
    <row r="60" spans="1:10" x14ac:dyDescent="0.2">
      <c r="F60" s="129"/>
      <c r="G60" s="128"/>
      <c r="H60" s="129"/>
      <c r="I60" s="128"/>
      <c r="J60" s="130"/>
    </row>
    <row r="61" spans="1:10" x14ac:dyDescent="0.2">
      <c r="F61" s="129"/>
      <c r="G61" s="128"/>
      <c r="H61" s="129"/>
      <c r="I61" s="128"/>
      <c r="J61" s="130"/>
    </row>
  </sheetData>
  <sheetProtection algorithmName="SHA-512" hashValue="fvRhTtcebRAcLEmuk4p1mDoOD4QvguS1tycfyloryFTx5a+yPe+NhiKlcOPG3bVGiizhNqEkFnRD7nrC+USW/Q==" saltValue="1xYvdyIEnt1M+bvBwsrV/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XxvufsYhpAOXsDcNcFPJ21sZJ4tVnixGeVmOASMDeteuyACkQFesKd8wkkgU9S7D6DOJR5Pt0pykH1H/ulrScw==" saltValue="Du0PnX6QCd1Ri8jGGbpOd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1" t="s">
        <v>76</v>
      </c>
      <c r="B1" s="191"/>
      <c r="C1" s="191"/>
      <c r="D1" s="191"/>
      <c r="E1" s="191"/>
      <c r="F1" s="191"/>
      <c r="G1" s="191"/>
      <c r="AG1" t="s">
        <v>77</v>
      </c>
    </row>
    <row r="2" spans="1:60" ht="24.95" customHeight="1" x14ac:dyDescent="0.2">
      <c r="A2" s="192" t="s">
        <v>7</v>
      </c>
      <c r="B2" s="77" t="s">
        <v>48</v>
      </c>
      <c r="C2" s="195" t="s">
        <v>49</v>
      </c>
      <c r="D2" s="193"/>
      <c r="E2" s="193"/>
      <c r="F2" s="193"/>
      <c r="G2" s="194"/>
      <c r="AG2" t="s">
        <v>78</v>
      </c>
    </row>
    <row r="3" spans="1:60" ht="24.95" customHeight="1" x14ac:dyDescent="0.2">
      <c r="A3" s="192" t="s">
        <v>8</v>
      </c>
      <c r="B3" s="77" t="s">
        <v>43</v>
      </c>
      <c r="C3" s="195" t="s">
        <v>45</v>
      </c>
      <c r="D3" s="193"/>
      <c r="E3" s="193"/>
      <c r="F3" s="193"/>
      <c r="G3" s="194"/>
      <c r="AC3" s="127" t="s">
        <v>78</v>
      </c>
      <c r="AG3" t="s">
        <v>79</v>
      </c>
    </row>
    <row r="4" spans="1:60" ht="24.95" customHeight="1" x14ac:dyDescent="0.2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80</v>
      </c>
    </row>
    <row r="5" spans="1:60" x14ac:dyDescent="0.2">
      <c r="D5" s="190"/>
    </row>
    <row r="6" spans="1:60" ht="38.25" x14ac:dyDescent="0.2">
      <c r="A6" s="202" t="s">
        <v>81</v>
      </c>
      <c r="B6" s="204" t="s">
        <v>82</v>
      </c>
      <c r="C6" s="204" t="s">
        <v>83</v>
      </c>
      <c r="D6" s="203" t="s">
        <v>84</v>
      </c>
      <c r="E6" s="202" t="s">
        <v>85</v>
      </c>
      <c r="F6" s="201" t="s">
        <v>86</v>
      </c>
      <c r="G6" s="202" t="s">
        <v>29</v>
      </c>
      <c r="H6" s="205" t="s">
        <v>30</v>
      </c>
      <c r="I6" s="205" t="s">
        <v>87</v>
      </c>
      <c r="J6" s="205" t="s">
        <v>31</v>
      </c>
      <c r="K6" s="205" t="s">
        <v>88</v>
      </c>
      <c r="L6" s="205" t="s">
        <v>89</v>
      </c>
      <c r="M6" s="205" t="s">
        <v>90</v>
      </c>
      <c r="N6" s="205" t="s">
        <v>91</v>
      </c>
      <c r="O6" s="205" t="s">
        <v>92</v>
      </c>
      <c r="P6" s="205" t="s">
        <v>93</v>
      </c>
      <c r="Q6" s="205" t="s">
        <v>94</v>
      </c>
      <c r="R6" s="205" t="s">
        <v>95</v>
      </c>
      <c r="S6" s="205" t="s">
        <v>96</v>
      </c>
      <c r="T6" s="205" t="s">
        <v>97</v>
      </c>
      <c r="U6" s="205" t="s">
        <v>98</v>
      </c>
      <c r="V6" s="205" t="s">
        <v>99</v>
      </c>
      <c r="W6" s="205" t="s">
        <v>100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26" t="s">
        <v>101</v>
      </c>
      <c r="B8" s="227" t="s">
        <v>55</v>
      </c>
      <c r="C8" s="253" t="s">
        <v>56</v>
      </c>
      <c r="D8" s="228"/>
      <c r="E8" s="229"/>
      <c r="F8" s="230"/>
      <c r="G8" s="230">
        <f>SUMIF(AG9:AG12,"&lt;&gt;NOR",G9:G12)</f>
        <v>0</v>
      </c>
      <c r="H8" s="230"/>
      <c r="I8" s="230">
        <f>SUM(I9:I12)</f>
        <v>0</v>
      </c>
      <c r="J8" s="230"/>
      <c r="K8" s="230">
        <f>SUM(K9:K12)</f>
        <v>0</v>
      </c>
      <c r="L8" s="230"/>
      <c r="M8" s="230">
        <f>SUM(M9:M12)</f>
        <v>0</v>
      </c>
      <c r="N8" s="230"/>
      <c r="O8" s="230">
        <f>SUM(O9:O12)</f>
        <v>0</v>
      </c>
      <c r="P8" s="230"/>
      <c r="Q8" s="230">
        <f>SUM(Q9:Q12)</f>
        <v>0</v>
      </c>
      <c r="R8" s="230"/>
      <c r="S8" s="230"/>
      <c r="T8" s="231"/>
      <c r="U8" s="225"/>
      <c r="V8" s="225">
        <f>SUM(V9:V12)</f>
        <v>0</v>
      </c>
      <c r="W8" s="225"/>
      <c r="AG8" t="s">
        <v>102</v>
      </c>
    </row>
    <row r="9" spans="1:60" outlineLevel="1" x14ac:dyDescent="0.2">
      <c r="A9" s="232">
        <v>1</v>
      </c>
      <c r="B9" s="233" t="s">
        <v>103</v>
      </c>
      <c r="C9" s="254" t="s">
        <v>104</v>
      </c>
      <c r="D9" s="234"/>
      <c r="E9" s="235">
        <v>0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105</v>
      </c>
      <c r="T9" s="238" t="s">
        <v>106</v>
      </c>
      <c r="U9" s="216">
        <v>0</v>
      </c>
      <c r="V9" s="216">
        <f>ROUND(E9*U9,2)</f>
        <v>0</v>
      </c>
      <c r="W9" s="216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107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ht="22.5" outlineLevel="1" x14ac:dyDescent="0.2">
      <c r="A10" s="213"/>
      <c r="B10" s="214"/>
      <c r="C10" s="255" t="s">
        <v>108</v>
      </c>
      <c r="D10" s="240"/>
      <c r="E10" s="240"/>
      <c r="F10" s="240"/>
      <c r="G10" s="240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109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39" t="str">
        <f>C10</f>
        <v>Rozpočet je zpracován dle projektové dokumentace "Křenová 55 - dokumentace pro provádění stavby na zateplení štítové stěny" - technické zprávy, výkresové dokumentace, požárně bezpečnostního řešení.</v>
      </c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13"/>
      <c r="B11" s="214"/>
      <c r="C11" s="256" t="s">
        <v>110</v>
      </c>
      <c r="D11" s="218"/>
      <c r="E11" s="219"/>
      <c r="F11" s="220"/>
      <c r="G11" s="220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109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ht="22.5" outlineLevel="1" x14ac:dyDescent="0.2">
      <c r="A12" s="213"/>
      <c r="B12" s="214"/>
      <c r="C12" s="257" t="s">
        <v>111</v>
      </c>
      <c r="D12" s="241"/>
      <c r="E12" s="241"/>
      <c r="F12" s="241"/>
      <c r="G12" s="24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109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39" t="str">
        <f>C12</f>
        <v>Všechny vlastní položky jsou oceněny jako kompletizované, včetně všech potřebných prací a materiálů, včetně lešení, přesunu hmot, likvidace suti atd.</v>
      </c>
      <c r="BB12" s="206"/>
      <c r="BC12" s="206"/>
      <c r="BD12" s="206"/>
      <c r="BE12" s="206"/>
      <c r="BF12" s="206"/>
      <c r="BG12" s="206"/>
      <c r="BH12" s="206"/>
    </row>
    <row r="13" spans="1:60" x14ac:dyDescent="0.2">
      <c r="A13" s="226" t="s">
        <v>101</v>
      </c>
      <c r="B13" s="227" t="s">
        <v>57</v>
      </c>
      <c r="C13" s="253" t="s">
        <v>58</v>
      </c>
      <c r="D13" s="228"/>
      <c r="E13" s="229"/>
      <c r="F13" s="230"/>
      <c r="G13" s="230">
        <f>SUMIF(AG14:AG183,"&lt;&gt;NOR",G14:G183)</f>
        <v>0</v>
      </c>
      <c r="H13" s="230"/>
      <c r="I13" s="230">
        <f>SUM(I14:I183)</f>
        <v>0</v>
      </c>
      <c r="J13" s="230"/>
      <c r="K13" s="230">
        <f>SUM(K14:K183)</f>
        <v>0</v>
      </c>
      <c r="L13" s="230"/>
      <c r="M13" s="230">
        <f>SUM(M14:M183)</f>
        <v>0</v>
      </c>
      <c r="N13" s="230"/>
      <c r="O13" s="230">
        <f>SUM(O14:O183)</f>
        <v>13.95</v>
      </c>
      <c r="P13" s="230"/>
      <c r="Q13" s="230">
        <f>SUM(Q14:Q183)</f>
        <v>0</v>
      </c>
      <c r="R13" s="230"/>
      <c r="S13" s="230"/>
      <c r="T13" s="231"/>
      <c r="U13" s="225"/>
      <c r="V13" s="225">
        <f>SUM(V14:V183)</f>
        <v>526.97</v>
      </c>
      <c r="W13" s="225"/>
      <c r="AG13" t="s">
        <v>102</v>
      </c>
    </row>
    <row r="14" spans="1:60" outlineLevel="1" x14ac:dyDescent="0.2">
      <c r="A14" s="232">
        <v>2</v>
      </c>
      <c r="B14" s="233" t="s">
        <v>112</v>
      </c>
      <c r="C14" s="254" t="s">
        <v>113</v>
      </c>
      <c r="D14" s="234" t="s">
        <v>114</v>
      </c>
      <c r="E14" s="235">
        <v>2.61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15</v>
      </c>
      <c r="M14" s="237">
        <f>G14*(1+L14/100)</f>
        <v>0</v>
      </c>
      <c r="N14" s="237">
        <v>4.7299999999999998E-3</v>
      </c>
      <c r="O14" s="237">
        <f>ROUND(E14*N14,2)</f>
        <v>0.01</v>
      </c>
      <c r="P14" s="237">
        <v>0</v>
      </c>
      <c r="Q14" s="237">
        <f>ROUND(E14*P14,2)</f>
        <v>0</v>
      </c>
      <c r="R14" s="237" t="s">
        <v>115</v>
      </c>
      <c r="S14" s="237" t="s">
        <v>116</v>
      </c>
      <c r="T14" s="238" t="s">
        <v>116</v>
      </c>
      <c r="U14" s="216">
        <v>0.36</v>
      </c>
      <c r="V14" s="216">
        <f>ROUND(E14*U14,2)</f>
        <v>0.94</v>
      </c>
      <c r="W14" s="216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107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13"/>
      <c r="B15" s="214"/>
      <c r="C15" s="258" t="s">
        <v>117</v>
      </c>
      <c r="D15" s="242"/>
      <c r="E15" s="242"/>
      <c r="F15" s="242"/>
      <c r="G15" s="242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118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13"/>
      <c r="B16" s="214"/>
      <c r="C16" s="259" t="s">
        <v>119</v>
      </c>
      <c r="D16" s="221"/>
      <c r="E16" s="222">
        <v>2.61</v>
      </c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120</v>
      </c>
      <c r="AH16" s="206">
        <v>0</v>
      </c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ht="22.5" outlineLevel="1" x14ac:dyDescent="0.2">
      <c r="A17" s="232">
        <v>3</v>
      </c>
      <c r="B17" s="233" t="s">
        <v>121</v>
      </c>
      <c r="C17" s="254" t="s">
        <v>122</v>
      </c>
      <c r="D17" s="234" t="s">
        <v>114</v>
      </c>
      <c r="E17" s="235">
        <v>313.14580000000001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15</v>
      </c>
      <c r="M17" s="237">
        <f>G17*(1+L17/100)</f>
        <v>0</v>
      </c>
      <c r="N17" s="237">
        <v>3.47E-3</v>
      </c>
      <c r="O17" s="237">
        <f>ROUND(E17*N17,2)</f>
        <v>1.0900000000000001</v>
      </c>
      <c r="P17" s="237">
        <v>0</v>
      </c>
      <c r="Q17" s="237">
        <f>ROUND(E17*P17,2)</f>
        <v>0</v>
      </c>
      <c r="R17" s="237" t="s">
        <v>115</v>
      </c>
      <c r="S17" s="237" t="s">
        <v>116</v>
      </c>
      <c r="T17" s="238" t="s">
        <v>116</v>
      </c>
      <c r="U17" s="216">
        <v>0.24399999999999999</v>
      </c>
      <c r="V17" s="216">
        <f>ROUND(E17*U17,2)</f>
        <v>76.41</v>
      </c>
      <c r="W17" s="216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107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13"/>
      <c r="B18" s="214"/>
      <c r="C18" s="258" t="s">
        <v>117</v>
      </c>
      <c r="D18" s="242"/>
      <c r="E18" s="242"/>
      <c r="F18" s="242"/>
      <c r="G18" s="242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118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13"/>
      <c r="B19" s="214"/>
      <c r="C19" s="259" t="s">
        <v>123</v>
      </c>
      <c r="D19" s="221"/>
      <c r="E19" s="222">
        <v>59.75</v>
      </c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120</v>
      </c>
      <c r="AH19" s="206">
        <v>0</v>
      </c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13"/>
      <c r="B20" s="214"/>
      <c r="C20" s="259" t="s">
        <v>124</v>
      </c>
      <c r="D20" s="221"/>
      <c r="E20" s="222">
        <v>63.43</v>
      </c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120</v>
      </c>
      <c r="AH20" s="206">
        <v>0</v>
      </c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13"/>
      <c r="B21" s="214"/>
      <c r="C21" s="259" t="s">
        <v>125</v>
      </c>
      <c r="D21" s="221"/>
      <c r="E21" s="222">
        <v>19.463999999999999</v>
      </c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120</v>
      </c>
      <c r="AH21" s="206">
        <v>0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13"/>
      <c r="B22" s="214"/>
      <c r="C22" s="259" t="s">
        <v>126</v>
      </c>
      <c r="D22" s="221"/>
      <c r="E22" s="222">
        <v>16.98</v>
      </c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120</v>
      </c>
      <c r="AH22" s="206">
        <v>0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13"/>
      <c r="B23" s="214"/>
      <c r="C23" s="259" t="s">
        <v>127</v>
      </c>
      <c r="D23" s="221"/>
      <c r="E23" s="222">
        <v>9.5831999999999997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120</v>
      </c>
      <c r="AH23" s="206">
        <v>0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13"/>
      <c r="B24" s="214"/>
      <c r="C24" s="259" t="s">
        <v>127</v>
      </c>
      <c r="D24" s="221"/>
      <c r="E24" s="222">
        <v>9.5831999999999997</v>
      </c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120</v>
      </c>
      <c r="AH24" s="206">
        <v>0</v>
      </c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13"/>
      <c r="B25" s="214"/>
      <c r="C25" s="259" t="s">
        <v>128</v>
      </c>
      <c r="D25" s="221"/>
      <c r="E25" s="222">
        <v>74.403000000000006</v>
      </c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120</v>
      </c>
      <c r="AH25" s="206">
        <v>0</v>
      </c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13"/>
      <c r="B26" s="214"/>
      <c r="C26" s="259" t="s">
        <v>129</v>
      </c>
      <c r="D26" s="221"/>
      <c r="E26" s="222">
        <v>-1.62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120</v>
      </c>
      <c r="AH26" s="206">
        <v>0</v>
      </c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13"/>
      <c r="B27" s="214"/>
      <c r="C27" s="260" t="s">
        <v>130</v>
      </c>
      <c r="D27" s="223"/>
      <c r="E27" s="224">
        <v>251.57339999999999</v>
      </c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120</v>
      </c>
      <c r="AH27" s="206">
        <v>1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13"/>
      <c r="B28" s="214"/>
      <c r="C28" s="259" t="s">
        <v>131</v>
      </c>
      <c r="D28" s="221"/>
      <c r="E28" s="222">
        <v>51.792400000000001</v>
      </c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120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13"/>
      <c r="B29" s="214"/>
      <c r="C29" s="260" t="s">
        <v>130</v>
      </c>
      <c r="D29" s="223"/>
      <c r="E29" s="224">
        <v>51.792400000000001</v>
      </c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120</v>
      </c>
      <c r="AH29" s="206">
        <v>1</v>
      </c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13"/>
      <c r="B30" s="214"/>
      <c r="C30" s="259" t="s">
        <v>132</v>
      </c>
      <c r="D30" s="221"/>
      <c r="E30" s="222">
        <v>2.7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120</v>
      </c>
      <c r="AH30" s="206">
        <v>0</v>
      </c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13"/>
      <c r="B31" s="214"/>
      <c r="C31" s="260" t="s">
        <v>130</v>
      </c>
      <c r="D31" s="223"/>
      <c r="E31" s="224">
        <v>2.7</v>
      </c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120</v>
      </c>
      <c r="AH31" s="206">
        <v>1</v>
      </c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13"/>
      <c r="B32" s="214"/>
      <c r="C32" s="259" t="s">
        <v>133</v>
      </c>
      <c r="D32" s="221"/>
      <c r="E32" s="222">
        <v>7.08</v>
      </c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120</v>
      </c>
      <c r="AH32" s="206">
        <v>0</v>
      </c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13"/>
      <c r="B33" s="214"/>
      <c r="C33" s="260" t="s">
        <v>130</v>
      </c>
      <c r="D33" s="223"/>
      <c r="E33" s="224">
        <v>7.08</v>
      </c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120</v>
      </c>
      <c r="AH33" s="206">
        <v>1</v>
      </c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ht="22.5" outlineLevel="1" x14ac:dyDescent="0.2">
      <c r="A34" s="232">
        <v>4</v>
      </c>
      <c r="B34" s="233" t="s">
        <v>134</v>
      </c>
      <c r="C34" s="254" t="s">
        <v>135</v>
      </c>
      <c r="D34" s="234" t="s">
        <v>114</v>
      </c>
      <c r="E34" s="235">
        <v>2.61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15</v>
      </c>
      <c r="M34" s="237">
        <f>G34*(1+L34/100)</f>
        <v>0</v>
      </c>
      <c r="N34" s="237">
        <v>4.2999999999999999E-4</v>
      </c>
      <c r="O34" s="237">
        <f>ROUND(E34*N34,2)</f>
        <v>0</v>
      </c>
      <c r="P34" s="237">
        <v>0</v>
      </c>
      <c r="Q34" s="237">
        <f>ROUND(E34*P34,2)</f>
        <v>0</v>
      </c>
      <c r="R34" s="237" t="s">
        <v>115</v>
      </c>
      <c r="S34" s="237" t="s">
        <v>116</v>
      </c>
      <c r="T34" s="238" t="s">
        <v>116</v>
      </c>
      <c r="U34" s="216">
        <v>7.0000000000000007E-2</v>
      </c>
      <c r="V34" s="216">
        <f>ROUND(E34*U34,2)</f>
        <v>0.18</v>
      </c>
      <c r="W34" s="216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107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13"/>
      <c r="B35" s="214"/>
      <c r="C35" s="258" t="s">
        <v>117</v>
      </c>
      <c r="D35" s="242"/>
      <c r="E35" s="242"/>
      <c r="F35" s="242"/>
      <c r="G35" s="242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118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13"/>
      <c r="B36" s="214"/>
      <c r="C36" s="259" t="s">
        <v>119</v>
      </c>
      <c r="D36" s="221"/>
      <c r="E36" s="222">
        <v>2.61</v>
      </c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120</v>
      </c>
      <c r="AH36" s="206">
        <v>0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ht="22.5" outlineLevel="1" x14ac:dyDescent="0.2">
      <c r="A37" s="232">
        <v>5</v>
      </c>
      <c r="B37" s="233" t="s">
        <v>136</v>
      </c>
      <c r="C37" s="254" t="s">
        <v>137</v>
      </c>
      <c r="D37" s="234" t="s">
        <v>114</v>
      </c>
      <c r="E37" s="235">
        <v>18.88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15</v>
      </c>
      <c r="M37" s="237">
        <f>G37*(1+L37/100)</f>
        <v>0</v>
      </c>
      <c r="N37" s="237">
        <v>3.6999999999999999E-4</v>
      </c>
      <c r="O37" s="237">
        <f>ROUND(E37*N37,2)</f>
        <v>0.01</v>
      </c>
      <c r="P37" s="237">
        <v>0</v>
      </c>
      <c r="Q37" s="237">
        <f>ROUND(E37*P37,2)</f>
        <v>0</v>
      </c>
      <c r="R37" s="237" t="s">
        <v>115</v>
      </c>
      <c r="S37" s="237" t="s">
        <v>116</v>
      </c>
      <c r="T37" s="238" t="s">
        <v>116</v>
      </c>
      <c r="U37" s="216">
        <v>7.0000000000000007E-2</v>
      </c>
      <c r="V37" s="216">
        <f>ROUND(E37*U37,2)</f>
        <v>1.32</v>
      </c>
      <c r="W37" s="216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138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13"/>
      <c r="B38" s="214"/>
      <c r="C38" s="259" t="s">
        <v>139</v>
      </c>
      <c r="D38" s="221"/>
      <c r="E38" s="222">
        <v>18.88</v>
      </c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120</v>
      </c>
      <c r="AH38" s="206">
        <v>0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32">
        <v>6</v>
      </c>
      <c r="B39" s="233" t="s">
        <v>140</v>
      </c>
      <c r="C39" s="254" t="s">
        <v>141</v>
      </c>
      <c r="D39" s="234" t="s">
        <v>114</v>
      </c>
      <c r="E39" s="235">
        <v>187.89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15</v>
      </c>
      <c r="M39" s="237">
        <f>G39*(1+L39/100)</f>
        <v>0</v>
      </c>
      <c r="N39" s="237">
        <v>3.5000000000000001E-3</v>
      </c>
      <c r="O39" s="237">
        <f>ROUND(E39*N39,2)</f>
        <v>0.66</v>
      </c>
      <c r="P39" s="237">
        <v>0</v>
      </c>
      <c r="Q39" s="237">
        <f>ROUND(E39*P39,2)</f>
        <v>0</v>
      </c>
      <c r="R39" s="237" t="s">
        <v>115</v>
      </c>
      <c r="S39" s="237" t="s">
        <v>116</v>
      </c>
      <c r="T39" s="238" t="s">
        <v>116</v>
      </c>
      <c r="U39" s="216">
        <v>0.3</v>
      </c>
      <c r="V39" s="216">
        <f>ROUND(E39*U39,2)</f>
        <v>56.37</v>
      </c>
      <c r="W39" s="216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107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13"/>
      <c r="B40" s="214"/>
      <c r="C40" s="259" t="s">
        <v>142</v>
      </c>
      <c r="D40" s="221"/>
      <c r="E40" s="222">
        <v>187.89</v>
      </c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120</v>
      </c>
      <c r="AH40" s="206">
        <v>0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43">
        <v>7</v>
      </c>
      <c r="B41" s="244" t="s">
        <v>143</v>
      </c>
      <c r="C41" s="261" t="s">
        <v>144</v>
      </c>
      <c r="D41" s="245" t="s">
        <v>145</v>
      </c>
      <c r="E41" s="246">
        <v>10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15</v>
      </c>
      <c r="M41" s="248">
        <f>G41*(1+L41/100)</f>
        <v>0</v>
      </c>
      <c r="N41" s="248">
        <v>2.0000000000000001E-4</v>
      </c>
      <c r="O41" s="248">
        <f>ROUND(E41*N41,2)</f>
        <v>0</v>
      </c>
      <c r="P41" s="248">
        <v>0</v>
      </c>
      <c r="Q41" s="248">
        <f>ROUND(E41*P41,2)</f>
        <v>0</v>
      </c>
      <c r="R41" s="248" t="s">
        <v>115</v>
      </c>
      <c r="S41" s="248" t="s">
        <v>116</v>
      </c>
      <c r="T41" s="249" t="s">
        <v>116</v>
      </c>
      <c r="U41" s="216">
        <v>0.12</v>
      </c>
      <c r="V41" s="216">
        <f>ROUND(E41*U41,2)</f>
        <v>1.2</v>
      </c>
      <c r="W41" s="216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138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ht="22.5" outlineLevel="1" x14ac:dyDescent="0.2">
      <c r="A42" s="232">
        <v>8</v>
      </c>
      <c r="B42" s="233" t="s">
        <v>146</v>
      </c>
      <c r="C42" s="254" t="s">
        <v>147</v>
      </c>
      <c r="D42" s="234" t="s">
        <v>114</v>
      </c>
      <c r="E42" s="235">
        <v>0.94499999999999995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15</v>
      </c>
      <c r="M42" s="237">
        <f>G42*(1+L42/100)</f>
        <v>0</v>
      </c>
      <c r="N42" s="237">
        <v>1.111E-2</v>
      </c>
      <c r="O42" s="237">
        <f>ROUND(E42*N42,2)</f>
        <v>0.01</v>
      </c>
      <c r="P42" s="237">
        <v>0</v>
      </c>
      <c r="Q42" s="237">
        <f>ROUND(E42*P42,2)</f>
        <v>0</v>
      </c>
      <c r="R42" s="237" t="s">
        <v>115</v>
      </c>
      <c r="S42" s="237" t="s">
        <v>116</v>
      </c>
      <c r="T42" s="238" t="s">
        <v>116</v>
      </c>
      <c r="U42" s="216">
        <v>0.85699999999999998</v>
      </c>
      <c r="V42" s="216">
        <f>ROUND(E42*U42,2)</f>
        <v>0.81</v>
      </c>
      <c r="W42" s="216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107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ht="22.5" outlineLevel="1" x14ac:dyDescent="0.2">
      <c r="A43" s="213"/>
      <c r="B43" s="214"/>
      <c r="C43" s="258" t="s">
        <v>148</v>
      </c>
      <c r="D43" s="242"/>
      <c r="E43" s="242"/>
      <c r="F43" s="242"/>
      <c r="G43" s="242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118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39" t="str">
        <f>C43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13"/>
      <c r="B44" s="214"/>
      <c r="C44" s="262" t="s">
        <v>149</v>
      </c>
      <c r="D44" s="250"/>
      <c r="E44" s="250"/>
      <c r="F44" s="250"/>
      <c r="G44" s="250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118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13"/>
      <c r="B45" s="214"/>
      <c r="C45" s="259" t="s">
        <v>150</v>
      </c>
      <c r="D45" s="221"/>
      <c r="E45" s="222">
        <v>0.94499999999999995</v>
      </c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120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ht="22.5" outlineLevel="1" x14ac:dyDescent="0.2">
      <c r="A46" s="232">
        <v>9</v>
      </c>
      <c r="B46" s="233" t="s">
        <v>151</v>
      </c>
      <c r="C46" s="254" t="s">
        <v>152</v>
      </c>
      <c r="D46" s="234" t="s">
        <v>114</v>
      </c>
      <c r="E46" s="235">
        <v>1.665</v>
      </c>
      <c r="F46" s="236"/>
      <c r="G46" s="237">
        <f>ROUND(E46*F46,2)</f>
        <v>0</v>
      </c>
      <c r="H46" s="236"/>
      <c r="I46" s="237">
        <f>ROUND(E46*H46,2)</f>
        <v>0</v>
      </c>
      <c r="J46" s="236"/>
      <c r="K46" s="237">
        <f>ROUND(E46*J46,2)</f>
        <v>0</v>
      </c>
      <c r="L46" s="237">
        <v>15</v>
      </c>
      <c r="M46" s="237">
        <f>G46*(1+L46/100)</f>
        <v>0</v>
      </c>
      <c r="N46" s="237">
        <v>1.1820000000000001E-2</v>
      </c>
      <c r="O46" s="237">
        <f>ROUND(E46*N46,2)</f>
        <v>0.02</v>
      </c>
      <c r="P46" s="237">
        <v>0</v>
      </c>
      <c r="Q46" s="237">
        <f>ROUND(E46*P46,2)</f>
        <v>0</v>
      </c>
      <c r="R46" s="237" t="s">
        <v>115</v>
      </c>
      <c r="S46" s="237" t="s">
        <v>116</v>
      </c>
      <c r="T46" s="238" t="s">
        <v>116</v>
      </c>
      <c r="U46" s="216">
        <v>0.85699999999999998</v>
      </c>
      <c r="V46" s="216">
        <f>ROUND(E46*U46,2)</f>
        <v>1.43</v>
      </c>
      <c r="W46" s="216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107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ht="22.5" outlineLevel="1" x14ac:dyDescent="0.2">
      <c r="A47" s="213"/>
      <c r="B47" s="214"/>
      <c r="C47" s="258" t="s">
        <v>148</v>
      </c>
      <c r="D47" s="242"/>
      <c r="E47" s="242"/>
      <c r="F47" s="242"/>
      <c r="G47" s="242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118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39" t="str">
        <f>C47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13"/>
      <c r="B48" s="214"/>
      <c r="C48" s="262" t="s">
        <v>149</v>
      </c>
      <c r="D48" s="250"/>
      <c r="E48" s="250"/>
      <c r="F48" s="250"/>
      <c r="G48" s="250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118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13"/>
      <c r="B49" s="214"/>
      <c r="C49" s="259" t="s">
        <v>153</v>
      </c>
      <c r="D49" s="221"/>
      <c r="E49" s="222">
        <v>1.665</v>
      </c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120</v>
      </c>
      <c r="AH49" s="206">
        <v>0</v>
      </c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ht="22.5" outlineLevel="1" x14ac:dyDescent="0.2">
      <c r="A50" s="232">
        <v>10</v>
      </c>
      <c r="B50" s="233" t="s">
        <v>154</v>
      </c>
      <c r="C50" s="254" t="s">
        <v>155</v>
      </c>
      <c r="D50" s="234" t="s">
        <v>114</v>
      </c>
      <c r="E50" s="235">
        <v>51.792400000000001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15</v>
      </c>
      <c r="M50" s="237">
        <f>G50*(1+L50/100)</f>
        <v>0</v>
      </c>
      <c r="N50" s="237">
        <v>2.9559999999999999E-2</v>
      </c>
      <c r="O50" s="237">
        <f>ROUND(E50*N50,2)</f>
        <v>1.53</v>
      </c>
      <c r="P50" s="237">
        <v>0</v>
      </c>
      <c r="Q50" s="237">
        <f>ROUND(E50*P50,2)</f>
        <v>0</v>
      </c>
      <c r="R50" s="237" t="s">
        <v>115</v>
      </c>
      <c r="S50" s="237" t="s">
        <v>116</v>
      </c>
      <c r="T50" s="238" t="s">
        <v>116</v>
      </c>
      <c r="U50" s="216">
        <v>1.0169999999999999</v>
      </c>
      <c r="V50" s="216">
        <f>ROUND(E50*U50,2)</f>
        <v>52.67</v>
      </c>
      <c r="W50" s="216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107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ht="22.5" outlineLevel="1" x14ac:dyDescent="0.2">
      <c r="A51" s="213"/>
      <c r="B51" s="214"/>
      <c r="C51" s="258" t="s">
        <v>148</v>
      </c>
      <c r="D51" s="242"/>
      <c r="E51" s="242"/>
      <c r="F51" s="242"/>
      <c r="G51" s="242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118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39" t="str">
        <f>C51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13"/>
      <c r="B52" s="214"/>
      <c r="C52" s="262" t="s">
        <v>156</v>
      </c>
      <c r="D52" s="250"/>
      <c r="E52" s="250"/>
      <c r="F52" s="250"/>
      <c r="G52" s="250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118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13"/>
      <c r="B53" s="214"/>
      <c r="C53" s="259" t="s">
        <v>131</v>
      </c>
      <c r="D53" s="221"/>
      <c r="E53" s="222">
        <v>51.792400000000001</v>
      </c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120</v>
      </c>
      <c r="AH53" s="206">
        <v>0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ht="22.5" outlineLevel="1" x14ac:dyDescent="0.2">
      <c r="A54" s="232">
        <v>11</v>
      </c>
      <c r="B54" s="233" t="s">
        <v>157</v>
      </c>
      <c r="C54" s="254" t="s">
        <v>158</v>
      </c>
      <c r="D54" s="234" t="s">
        <v>114</v>
      </c>
      <c r="E54" s="235">
        <v>251.57339999999999</v>
      </c>
      <c r="F54" s="236"/>
      <c r="G54" s="237">
        <f>ROUND(E54*F54,2)</f>
        <v>0</v>
      </c>
      <c r="H54" s="236"/>
      <c r="I54" s="237">
        <f>ROUND(E54*H54,2)</f>
        <v>0</v>
      </c>
      <c r="J54" s="236"/>
      <c r="K54" s="237">
        <f>ROUND(E54*J54,2)</f>
        <v>0</v>
      </c>
      <c r="L54" s="237">
        <v>15</v>
      </c>
      <c r="M54" s="237">
        <f>G54*(1+L54/100)</f>
        <v>0</v>
      </c>
      <c r="N54" s="237">
        <v>3.2800000000000003E-2</v>
      </c>
      <c r="O54" s="237">
        <f>ROUND(E54*N54,2)</f>
        <v>8.25</v>
      </c>
      <c r="P54" s="237">
        <v>0</v>
      </c>
      <c r="Q54" s="237">
        <f>ROUND(E54*P54,2)</f>
        <v>0</v>
      </c>
      <c r="R54" s="237" t="s">
        <v>115</v>
      </c>
      <c r="S54" s="237" t="s">
        <v>116</v>
      </c>
      <c r="T54" s="238" t="s">
        <v>116</v>
      </c>
      <c r="U54" s="216">
        <v>1.0169999999999999</v>
      </c>
      <c r="V54" s="216">
        <f>ROUND(E54*U54,2)</f>
        <v>255.85</v>
      </c>
      <c r="W54" s="216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107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ht="22.5" outlineLevel="1" x14ac:dyDescent="0.2">
      <c r="A55" s="213"/>
      <c r="B55" s="214"/>
      <c r="C55" s="258" t="s">
        <v>148</v>
      </c>
      <c r="D55" s="242"/>
      <c r="E55" s="242"/>
      <c r="F55" s="242"/>
      <c r="G55" s="242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118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39" t="str">
        <f>C55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13"/>
      <c r="B56" s="214"/>
      <c r="C56" s="262" t="s">
        <v>156</v>
      </c>
      <c r="D56" s="250"/>
      <c r="E56" s="250"/>
      <c r="F56" s="250"/>
      <c r="G56" s="250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118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13"/>
      <c r="B57" s="214"/>
      <c r="C57" s="259" t="s">
        <v>123</v>
      </c>
      <c r="D57" s="221"/>
      <c r="E57" s="222">
        <v>59.75</v>
      </c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120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13"/>
      <c r="B58" s="214"/>
      <c r="C58" s="259" t="s">
        <v>124</v>
      </c>
      <c r="D58" s="221"/>
      <c r="E58" s="222">
        <v>63.43</v>
      </c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120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13"/>
      <c r="B59" s="214"/>
      <c r="C59" s="259" t="s">
        <v>125</v>
      </c>
      <c r="D59" s="221"/>
      <c r="E59" s="222">
        <v>19.463999999999999</v>
      </c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120</v>
      </c>
      <c r="AH59" s="206">
        <v>0</v>
      </c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13"/>
      <c r="B60" s="214"/>
      <c r="C60" s="259" t="s">
        <v>126</v>
      </c>
      <c r="D60" s="221"/>
      <c r="E60" s="222">
        <v>16.98</v>
      </c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120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13"/>
      <c r="B61" s="214"/>
      <c r="C61" s="259" t="s">
        <v>127</v>
      </c>
      <c r="D61" s="221"/>
      <c r="E61" s="222">
        <v>9.5831999999999997</v>
      </c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120</v>
      </c>
      <c r="AH61" s="206">
        <v>0</v>
      </c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13"/>
      <c r="B62" s="214"/>
      <c r="C62" s="259" t="s">
        <v>127</v>
      </c>
      <c r="D62" s="221"/>
      <c r="E62" s="222">
        <v>9.5831999999999997</v>
      </c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120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13"/>
      <c r="B63" s="214"/>
      <c r="C63" s="259" t="s">
        <v>128</v>
      </c>
      <c r="D63" s="221"/>
      <c r="E63" s="222">
        <v>74.403000000000006</v>
      </c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120</v>
      </c>
      <c r="AH63" s="206">
        <v>0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13"/>
      <c r="B64" s="214"/>
      <c r="C64" s="259" t="s">
        <v>129</v>
      </c>
      <c r="D64" s="221"/>
      <c r="E64" s="222">
        <v>-1.62</v>
      </c>
      <c r="F64" s="216"/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120</v>
      </c>
      <c r="AH64" s="206">
        <v>0</v>
      </c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ht="22.5" outlineLevel="1" x14ac:dyDescent="0.2">
      <c r="A65" s="232">
        <v>12</v>
      </c>
      <c r="B65" s="233" t="s">
        <v>159</v>
      </c>
      <c r="C65" s="254" t="s">
        <v>160</v>
      </c>
      <c r="D65" s="234" t="s">
        <v>114</v>
      </c>
      <c r="E65" s="235">
        <v>0.27</v>
      </c>
      <c r="F65" s="236"/>
      <c r="G65" s="237">
        <f>ROUND(E65*F65,2)</f>
        <v>0</v>
      </c>
      <c r="H65" s="236"/>
      <c r="I65" s="237">
        <f>ROUND(E65*H65,2)</f>
        <v>0</v>
      </c>
      <c r="J65" s="236"/>
      <c r="K65" s="237">
        <f>ROUND(E65*J65,2)</f>
        <v>0</v>
      </c>
      <c r="L65" s="237">
        <v>15</v>
      </c>
      <c r="M65" s="237">
        <f>G65*(1+L65/100)</f>
        <v>0</v>
      </c>
      <c r="N65" s="237">
        <v>1.0189999999999999E-2</v>
      </c>
      <c r="O65" s="237">
        <f>ROUND(E65*N65,2)</f>
        <v>0</v>
      </c>
      <c r="P65" s="237">
        <v>0</v>
      </c>
      <c r="Q65" s="237">
        <f>ROUND(E65*P65,2)</f>
        <v>0</v>
      </c>
      <c r="R65" s="237" t="s">
        <v>115</v>
      </c>
      <c r="S65" s="237" t="s">
        <v>116</v>
      </c>
      <c r="T65" s="238" t="s">
        <v>116</v>
      </c>
      <c r="U65" s="216">
        <v>2.3519999999999999</v>
      </c>
      <c r="V65" s="216">
        <f>ROUND(E65*U65,2)</f>
        <v>0.64</v>
      </c>
      <c r="W65" s="216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138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ht="22.5" outlineLevel="1" x14ac:dyDescent="0.2">
      <c r="A66" s="213"/>
      <c r="B66" s="214"/>
      <c r="C66" s="258" t="s">
        <v>161</v>
      </c>
      <c r="D66" s="242"/>
      <c r="E66" s="242"/>
      <c r="F66" s="242"/>
      <c r="G66" s="242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118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39" t="str">
        <f>C66</f>
        <v>nanesení lepicího tmelu na izolační desky, nalepení desek, přebroušení desek z polystyrénu, natažení stěrky, vtlačení výztužné tkaniny, přehlazení stěrky. Další vrstvy podle popisu položky.</v>
      </c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13"/>
      <c r="B67" s="214"/>
      <c r="C67" s="262" t="s">
        <v>162</v>
      </c>
      <c r="D67" s="250"/>
      <c r="E67" s="250"/>
      <c r="F67" s="250"/>
      <c r="G67" s="250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118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13"/>
      <c r="B68" s="214"/>
      <c r="C68" s="259" t="s">
        <v>163</v>
      </c>
      <c r="D68" s="221"/>
      <c r="E68" s="222">
        <v>0.27</v>
      </c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120</v>
      </c>
      <c r="AH68" s="206">
        <v>0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ht="22.5" outlineLevel="1" x14ac:dyDescent="0.2">
      <c r="A69" s="232">
        <v>13</v>
      </c>
      <c r="B69" s="233" t="s">
        <v>164</v>
      </c>
      <c r="C69" s="254" t="s">
        <v>165</v>
      </c>
      <c r="D69" s="234" t="s">
        <v>114</v>
      </c>
      <c r="E69" s="235">
        <v>2.7</v>
      </c>
      <c r="F69" s="236"/>
      <c r="G69" s="237">
        <f>ROUND(E69*F69,2)</f>
        <v>0</v>
      </c>
      <c r="H69" s="236"/>
      <c r="I69" s="237">
        <f>ROUND(E69*H69,2)</f>
        <v>0</v>
      </c>
      <c r="J69" s="236"/>
      <c r="K69" s="237">
        <f>ROUND(E69*J69,2)</f>
        <v>0</v>
      </c>
      <c r="L69" s="237">
        <v>15</v>
      </c>
      <c r="M69" s="237">
        <f>G69*(1+L69/100)</f>
        <v>0</v>
      </c>
      <c r="N69" s="237">
        <v>1.6330000000000001E-2</v>
      </c>
      <c r="O69" s="237">
        <f>ROUND(E69*N69,2)</f>
        <v>0.04</v>
      </c>
      <c r="P69" s="237">
        <v>0</v>
      </c>
      <c r="Q69" s="237">
        <f>ROUND(E69*P69,2)</f>
        <v>0</v>
      </c>
      <c r="R69" s="237" t="s">
        <v>115</v>
      </c>
      <c r="S69" s="237" t="s">
        <v>116</v>
      </c>
      <c r="T69" s="238" t="s">
        <v>116</v>
      </c>
      <c r="U69" s="216">
        <v>2.4420000000000002</v>
      </c>
      <c r="V69" s="216">
        <f>ROUND(E69*U69,2)</f>
        <v>6.59</v>
      </c>
      <c r="W69" s="216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107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ht="22.5" outlineLevel="1" x14ac:dyDescent="0.2">
      <c r="A70" s="213"/>
      <c r="B70" s="214"/>
      <c r="C70" s="258" t="s">
        <v>161</v>
      </c>
      <c r="D70" s="242"/>
      <c r="E70" s="242"/>
      <c r="F70" s="242"/>
      <c r="G70" s="242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118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39" t="str">
        <f>C70</f>
        <v>nanesení lepicího tmelu na izolační desky, nalepení desek, přebroušení desek z polystyrénu, natažení stěrky, vtlačení výztužné tkaniny, přehlazení stěrky. Další vrstvy podle popisu položky.</v>
      </c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13"/>
      <c r="B71" s="214"/>
      <c r="C71" s="262" t="s">
        <v>162</v>
      </c>
      <c r="D71" s="250"/>
      <c r="E71" s="250"/>
      <c r="F71" s="250"/>
      <c r="G71" s="250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118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">
      <c r="A72" s="213"/>
      <c r="B72" s="214"/>
      <c r="C72" s="259" t="s">
        <v>132</v>
      </c>
      <c r="D72" s="221"/>
      <c r="E72" s="222">
        <v>2.7</v>
      </c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120</v>
      </c>
      <c r="AH72" s="206">
        <v>0</v>
      </c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32">
        <v>14</v>
      </c>
      <c r="B73" s="233" t="s">
        <v>166</v>
      </c>
      <c r="C73" s="254" t="s">
        <v>167</v>
      </c>
      <c r="D73" s="234" t="s">
        <v>145</v>
      </c>
      <c r="E73" s="235">
        <v>3.15</v>
      </c>
      <c r="F73" s="236"/>
      <c r="G73" s="237">
        <f>ROUND(E73*F73,2)</f>
        <v>0</v>
      </c>
      <c r="H73" s="236"/>
      <c r="I73" s="237">
        <f>ROUND(E73*H73,2)</f>
        <v>0</v>
      </c>
      <c r="J73" s="236"/>
      <c r="K73" s="237">
        <f>ROUND(E73*J73,2)</f>
        <v>0</v>
      </c>
      <c r="L73" s="237">
        <v>15</v>
      </c>
      <c r="M73" s="237">
        <f>G73*(1+L73/100)</f>
        <v>0</v>
      </c>
      <c r="N73" s="237">
        <v>2.7999999999999998E-4</v>
      </c>
      <c r="O73" s="237">
        <f>ROUND(E73*N73,2)</f>
        <v>0</v>
      </c>
      <c r="P73" s="237">
        <v>0</v>
      </c>
      <c r="Q73" s="237">
        <f>ROUND(E73*P73,2)</f>
        <v>0</v>
      </c>
      <c r="R73" s="237" t="s">
        <v>115</v>
      </c>
      <c r="S73" s="237" t="s">
        <v>116</v>
      </c>
      <c r="T73" s="238" t="s">
        <v>116</v>
      </c>
      <c r="U73" s="216">
        <v>0.21360000000000001</v>
      </c>
      <c r="V73" s="216">
        <f>ROUND(E73*U73,2)</f>
        <v>0.67</v>
      </c>
      <c r="W73" s="216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107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13"/>
      <c r="B74" s="214"/>
      <c r="C74" s="259" t="s">
        <v>168</v>
      </c>
      <c r="D74" s="221"/>
      <c r="E74" s="222">
        <v>3.15</v>
      </c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120</v>
      </c>
      <c r="AH74" s="206">
        <v>0</v>
      </c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32">
        <v>15</v>
      </c>
      <c r="B75" s="233" t="s">
        <v>169</v>
      </c>
      <c r="C75" s="254" t="s">
        <v>170</v>
      </c>
      <c r="D75" s="234" t="s">
        <v>145</v>
      </c>
      <c r="E75" s="235">
        <v>5.55</v>
      </c>
      <c r="F75" s="236"/>
      <c r="G75" s="237">
        <f>ROUND(E75*F75,2)</f>
        <v>0</v>
      </c>
      <c r="H75" s="236"/>
      <c r="I75" s="237">
        <f>ROUND(E75*H75,2)</f>
        <v>0</v>
      </c>
      <c r="J75" s="236"/>
      <c r="K75" s="237">
        <f>ROUND(E75*J75,2)</f>
        <v>0</v>
      </c>
      <c r="L75" s="237">
        <v>15</v>
      </c>
      <c r="M75" s="237">
        <f>G75*(1+L75/100)</f>
        <v>0</v>
      </c>
      <c r="N75" s="237">
        <v>6.4000000000000005E-4</v>
      </c>
      <c r="O75" s="237">
        <f>ROUND(E75*N75,2)</f>
        <v>0</v>
      </c>
      <c r="P75" s="237">
        <v>0</v>
      </c>
      <c r="Q75" s="237">
        <f>ROUND(E75*P75,2)</f>
        <v>0</v>
      </c>
      <c r="R75" s="237" t="s">
        <v>115</v>
      </c>
      <c r="S75" s="237" t="s">
        <v>116</v>
      </c>
      <c r="T75" s="238" t="s">
        <v>116</v>
      </c>
      <c r="U75" s="216">
        <v>0.21360000000000001</v>
      </c>
      <c r="V75" s="216">
        <f>ROUND(E75*U75,2)</f>
        <v>1.19</v>
      </c>
      <c r="W75" s="216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107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">
      <c r="A76" s="213"/>
      <c r="B76" s="214"/>
      <c r="C76" s="259" t="s">
        <v>171</v>
      </c>
      <c r="D76" s="221"/>
      <c r="E76" s="222">
        <v>5.55</v>
      </c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120</v>
      </c>
      <c r="AH76" s="206">
        <v>0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ht="22.5" outlineLevel="1" x14ac:dyDescent="0.2">
      <c r="A77" s="232">
        <v>16</v>
      </c>
      <c r="B77" s="233" t="s">
        <v>172</v>
      </c>
      <c r="C77" s="254" t="s">
        <v>173</v>
      </c>
      <c r="D77" s="234" t="s">
        <v>145</v>
      </c>
      <c r="E77" s="235">
        <v>12.37</v>
      </c>
      <c r="F77" s="236"/>
      <c r="G77" s="237">
        <f>ROUND(E77*F77,2)</f>
        <v>0</v>
      </c>
      <c r="H77" s="236"/>
      <c r="I77" s="237">
        <f>ROUND(E77*H77,2)</f>
        <v>0</v>
      </c>
      <c r="J77" s="236"/>
      <c r="K77" s="237">
        <f>ROUND(E77*J77,2)</f>
        <v>0</v>
      </c>
      <c r="L77" s="237">
        <v>15</v>
      </c>
      <c r="M77" s="237">
        <f>G77*(1+L77/100)</f>
        <v>0</v>
      </c>
      <c r="N77" s="237">
        <v>3.1E-4</v>
      </c>
      <c r="O77" s="237">
        <f>ROUND(E77*N77,2)</f>
        <v>0</v>
      </c>
      <c r="P77" s="237">
        <v>0</v>
      </c>
      <c r="Q77" s="237">
        <f>ROUND(E77*P77,2)</f>
        <v>0</v>
      </c>
      <c r="R77" s="237" t="s">
        <v>115</v>
      </c>
      <c r="S77" s="237" t="s">
        <v>116</v>
      </c>
      <c r="T77" s="238" t="s">
        <v>116</v>
      </c>
      <c r="U77" s="216">
        <v>0.05</v>
      </c>
      <c r="V77" s="216">
        <f>ROUND(E77*U77,2)</f>
        <v>0.62</v>
      </c>
      <c r="W77" s="216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138</v>
      </c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">
      <c r="A78" s="213"/>
      <c r="B78" s="214"/>
      <c r="C78" s="259" t="s">
        <v>174</v>
      </c>
      <c r="D78" s="221"/>
      <c r="E78" s="222">
        <v>12.37</v>
      </c>
      <c r="F78" s="216"/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120</v>
      </c>
      <c r="AH78" s="206">
        <v>0</v>
      </c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ht="22.5" outlineLevel="1" x14ac:dyDescent="0.2">
      <c r="A79" s="232">
        <v>17</v>
      </c>
      <c r="B79" s="233" t="s">
        <v>175</v>
      </c>
      <c r="C79" s="254" t="s">
        <v>176</v>
      </c>
      <c r="D79" s="234" t="s">
        <v>114</v>
      </c>
      <c r="E79" s="235">
        <v>7.08</v>
      </c>
      <c r="F79" s="236"/>
      <c r="G79" s="237">
        <f>ROUND(E79*F79,2)</f>
        <v>0</v>
      </c>
      <c r="H79" s="236"/>
      <c r="I79" s="237">
        <f>ROUND(E79*H79,2)</f>
        <v>0</v>
      </c>
      <c r="J79" s="236"/>
      <c r="K79" s="237">
        <f>ROUND(E79*J79,2)</f>
        <v>0</v>
      </c>
      <c r="L79" s="237">
        <v>15</v>
      </c>
      <c r="M79" s="237">
        <f>G79*(1+L79/100)</f>
        <v>0</v>
      </c>
      <c r="N79" s="237">
        <v>3.6700000000000001E-3</v>
      </c>
      <c r="O79" s="237">
        <f>ROUND(E79*N79,2)</f>
        <v>0.03</v>
      </c>
      <c r="P79" s="237">
        <v>0</v>
      </c>
      <c r="Q79" s="237">
        <f>ROUND(E79*P79,2)</f>
        <v>0</v>
      </c>
      <c r="R79" s="237" t="s">
        <v>115</v>
      </c>
      <c r="S79" s="237" t="s">
        <v>116</v>
      </c>
      <c r="T79" s="238" t="s">
        <v>116</v>
      </c>
      <c r="U79" s="216">
        <v>0.36199999999999999</v>
      </c>
      <c r="V79" s="216">
        <f>ROUND(E79*U79,2)</f>
        <v>2.56</v>
      </c>
      <c r="W79" s="216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107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13"/>
      <c r="B80" s="214"/>
      <c r="C80" s="255" t="s">
        <v>177</v>
      </c>
      <c r="D80" s="240"/>
      <c r="E80" s="240"/>
      <c r="F80" s="240"/>
      <c r="G80" s="240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109</v>
      </c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13"/>
      <c r="B81" s="214"/>
      <c r="C81" s="256" t="s">
        <v>110</v>
      </c>
      <c r="D81" s="218"/>
      <c r="E81" s="219"/>
      <c r="F81" s="220"/>
      <c r="G81" s="220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109</v>
      </c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13"/>
      <c r="B82" s="214"/>
      <c r="C82" s="257" t="s">
        <v>178</v>
      </c>
      <c r="D82" s="241"/>
      <c r="E82" s="241"/>
      <c r="F82" s="241"/>
      <c r="G82" s="241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109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13"/>
      <c r="B83" s="214"/>
      <c r="C83" s="257" t="s">
        <v>179</v>
      </c>
      <c r="D83" s="241"/>
      <c r="E83" s="241"/>
      <c r="F83" s="241"/>
      <c r="G83" s="241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109</v>
      </c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">
      <c r="A84" s="213"/>
      <c r="B84" s="214"/>
      <c r="C84" s="259" t="s">
        <v>133</v>
      </c>
      <c r="D84" s="221"/>
      <c r="E84" s="222">
        <v>7.08</v>
      </c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120</v>
      </c>
      <c r="AH84" s="206">
        <v>0</v>
      </c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32">
        <v>18</v>
      </c>
      <c r="B85" s="233" t="s">
        <v>180</v>
      </c>
      <c r="C85" s="254" t="s">
        <v>181</v>
      </c>
      <c r="D85" s="234" t="s">
        <v>114</v>
      </c>
      <c r="E85" s="235">
        <v>313.14580000000001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15</v>
      </c>
      <c r="M85" s="237">
        <f>G85*(1+L85/100)</f>
        <v>0</v>
      </c>
      <c r="N85" s="237">
        <v>1.9000000000000001E-4</v>
      </c>
      <c r="O85" s="237">
        <f>ROUND(E85*N85,2)</f>
        <v>0.06</v>
      </c>
      <c r="P85" s="237">
        <v>0</v>
      </c>
      <c r="Q85" s="237">
        <f>ROUND(E85*P85,2)</f>
        <v>0</v>
      </c>
      <c r="R85" s="237"/>
      <c r="S85" s="237" t="s">
        <v>116</v>
      </c>
      <c r="T85" s="238" t="s">
        <v>116</v>
      </c>
      <c r="U85" s="216">
        <v>7.0000000000000007E-2</v>
      </c>
      <c r="V85" s="216">
        <f>ROUND(E85*U85,2)</f>
        <v>21.92</v>
      </c>
      <c r="W85" s="216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107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13"/>
      <c r="B86" s="214"/>
      <c r="C86" s="259" t="s">
        <v>123</v>
      </c>
      <c r="D86" s="221"/>
      <c r="E86" s="222">
        <v>59.75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120</v>
      </c>
      <c r="AH86" s="206">
        <v>0</v>
      </c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13"/>
      <c r="B87" s="214"/>
      <c r="C87" s="259" t="s">
        <v>124</v>
      </c>
      <c r="D87" s="221"/>
      <c r="E87" s="222">
        <v>63.43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120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13"/>
      <c r="B88" s="214"/>
      <c r="C88" s="259" t="s">
        <v>125</v>
      </c>
      <c r="D88" s="221"/>
      <c r="E88" s="222">
        <v>19.463999999999999</v>
      </c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120</v>
      </c>
      <c r="AH88" s="206">
        <v>0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13"/>
      <c r="B89" s="214"/>
      <c r="C89" s="259" t="s">
        <v>126</v>
      </c>
      <c r="D89" s="221"/>
      <c r="E89" s="222">
        <v>16.98</v>
      </c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120</v>
      </c>
      <c r="AH89" s="206">
        <v>0</v>
      </c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13"/>
      <c r="B90" s="214"/>
      <c r="C90" s="259" t="s">
        <v>127</v>
      </c>
      <c r="D90" s="221"/>
      <c r="E90" s="222">
        <v>9.5831999999999997</v>
      </c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120</v>
      </c>
      <c r="AH90" s="206">
        <v>0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13"/>
      <c r="B91" s="214"/>
      <c r="C91" s="259" t="s">
        <v>127</v>
      </c>
      <c r="D91" s="221"/>
      <c r="E91" s="222">
        <v>9.5831999999999997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120</v>
      </c>
      <c r="AH91" s="206">
        <v>0</v>
      </c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13"/>
      <c r="B92" s="214"/>
      <c r="C92" s="259" t="s">
        <v>128</v>
      </c>
      <c r="D92" s="221"/>
      <c r="E92" s="222">
        <v>74.403000000000006</v>
      </c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120</v>
      </c>
      <c r="AH92" s="206">
        <v>0</v>
      </c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13"/>
      <c r="B93" s="214"/>
      <c r="C93" s="259" t="s">
        <v>129</v>
      </c>
      <c r="D93" s="221"/>
      <c r="E93" s="222">
        <v>-1.62</v>
      </c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120</v>
      </c>
      <c r="AH93" s="206">
        <v>0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13"/>
      <c r="B94" s="214"/>
      <c r="C94" s="260" t="s">
        <v>130</v>
      </c>
      <c r="D94" s="223"/>
      <c r="E94" s="224">
        <v>251.57339999999999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120</v>
      </c>
      <c r="AH94" s="206">
        <v>1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13"/>
      <c r="B95" s="214"/>
      <c r="C95" s="259" t="s">
        <v>131</v>
      </c>
      <c r="D95" s="221"/>
      <c r="E95" s="222">
        <v>51.792400000000001</v>
      </c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120</v>
      </c>
      <c r="AH95" s="206">
        <v>0</v>
      </c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13"/>
      <c r="B96" s="214"/>
      <c r="C96" s="260" t="s">
        <v>130</v>
      </c>
      <c r="D96" s="223"/>
      <c r="E96" s="224">
        <v>51.792400000000001</v>
      </c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120</v>
      </c>
      <c r="AH96" s="206">
        <v>1</v>
      </c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13"/>
      <c r="B97" s="214"/>
      <c r="C97" s="259" t="s">
        <v>132</v>
      </c>
      <c r="D97" s="221"/>
      <c r="E97" s="222">
        <v>2.7</v>
      </c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120</v>
      </c>
      <c r="AH97" s="206">
        <v>0</v>
      </c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13"/>
      <c r="B98" s="214"/>
      <c r="C98" s="260" t="s">
        <v>130</v>
      </c>
      <c r="D98" s="223"/>
      <c r="E98" s="224">
        <v>2.7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120</v>
      </c>
      <c r="AH98" s="206">
        <v>1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13"/>
      <c r="B99" s="214"/>
      <c r="C99" s="259" t="s">
        <v>133</v>
      </c>
      <c r="D99" s="221"/>
      <c r="E99" s="222">
        <v>7.08</v>
      </c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120</v>
      </c>
      <c r="AH99" s="206">
        <v>0</v>
      </c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13"/>
      <c r="B100" s="214"/>
      <c r="C100" s="260" t="s">
        <v>130</v>
      </c>
      <c r="D100" s="223"/>
      <c r="E100" s="224">
        <v>7.08</v>
      </c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120</v>
      </c>
      <c r="AH100" s="206">
        <v>1</v>
      </c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">
      <c r="A101" s="232">
        <v>19</v>
      </c>
      <c r="B101" s="233" t="s">
        <v>182</v>
      </c>
      <c r="C101" s="254" t="s">
        <v>183</v>
      </c>
      <c r="D101" s="234" t="s">
        <v>114</v>
      </c>
      <c r="E101" s="235">
        <v>313.14580000000001</v>
      </c>
      <c r="F101" s="236"/>
      <c r="G101" s="237">
        <f>ROUND(E101*F101,2)</f>
        <v>0</v>
      </c>
      <c r="H101" s="236"/>
      <c r="I101" s="237">
        <f>ROUND(E101*H101,2)</f>
        <v>0</v>
      </c>
      <c r="J101" s="236"/>
      <c r="K101" s="237">
        <f>ROUND(E101*J101,2)</f>
        <v>0</v>
      </c>
      <c r="L101" s="237">
        <v>15</v>
      </c>
      <c r="M101" s="237">
        <f>G101*(1+L101/100)</f>
        <v>0</v>
      </c>
      <c r="N101" s="237">
        <v>3.2000000000000003E-4</v>
      </c>
      <c r="O101" s="237">
        <f>ROUND(E101*N101,2)</f>
        <v>0.1</v>
      </c>
      <c r="P101" s="237">
        <v>0</v>
      </c>
      <c r="Q101" s="237">
        <f>ROUND(E101*P101,2)</f>
        <v>0</v>
      </c>
      <c r="R101" s="237"/>
      <c r="S101" s="237" t="s">
        <v>116</v>
      </c>
      <c r="T101" s="238" t="s">
        <v>116</v>
      </c>
      <c r="U101" s="216">
        <v>7.0000000000000007E-2</v>
      </c>
      <c r="V101" s="216">
        <f>ROUND(E101*U101,2)</f>
        <v>21.92</v>
      </c>
      <c r="W101" s="21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184</v>
      </c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13"/>
      <c r="B102" s="214"/>
      <c r="C102" s="259" t="s">
        <v>123</v>
      </c>
      <c r="D102" s="221"/>
      <c r="E102" s="222">
        <v>59.75</v>
      </c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120</v>
      </c>
      <c r="AH102" s="206">
        <v>0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13"/>
      <c r="B103" s="214"/>
      <c r="C103" s="259" t="s">
        <v>124</v>
      </c>
      <c r="D103" s="221"/>
      <c r="E103" s="222">
        <v>63.43</v>
      </c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120</v>
      </c>
      <c r="AH103" s="206">
        <v>0</v>
      </c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13"/>
      <c r="B104" s="214"/>
      <c r="C104" s="259" t="s">
        <v>125</v>
      </c>
      <c r="D104" s="221"/>
      <c r="E104" s="222">
        <v>19.463999999999999</v>
      </c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120</v>
      </c>
      <c r="AH104" s="206">
        <v>0</v>
      </c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">
      <c r="A105" s="213"/>
      <c r="B105" s="214"/>
      <c r="C105" s="259" t="s">
        <v>126</v>
      </c>
      <c r="D105" s="221"/>
      <c r="E105" s="222">
        <v>16.98</v>
      </c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120</v>
      </c>
      <c r="AH105" s="206">
        <v>0</v>
      </c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">
      <c r="A106" s="213"/>
      <c r="B106" s="214"/>
      <c r="C106" s="259" t="s">
        <v>127</v>
      </c>
      <c r="D106" s="221"/>
      <c r="E106" s="222">
        <v>9.5831999999999997</v>
      </c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120</v>
      </c>
      <c r="AH106" s="206">
        <v>0</v>
      </c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">
      <c r="A107" s="213"/>
      <c r="B107" s="214"/>
      <c r="C107" s="259" t="s">
        <v>127</v>
      </c>
      <c r="D107" s="221"/>
      <c r="E107" s="222">
        <v>9.5831999999999997</v>
      </c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120</v>
      </c>
      <c r="AH107" s="206">
        <v>0</v>
      </c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">
      <c r="A108" s="213"/>
      <c r="B108" s="214"/>
      <c r="C108" s="259" t="s">
        <v>128</v>
      </c>
      <c r="D108" s="221"/>
      <c r="E108" s="222">
        <v>74.403000000000006</v>
      </c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120</v>
      </c>
      <c r="AH108" s="206">
        <v>0</v>
      </c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">
      <c r="A109" s="213"/>
      <c r="B109" s="214"/>
      <c r="C109" s="259" t="s">
        <v>129</v>
      </c>
      <c r="D109" s="221"/>
      <c r="E109" s="222">
        <v>-1.62</v>
      </c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120</v>
      </c>
      <c r="AH109" s="206">
        <v>0</v>
      </c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13"/>
      <c r="B110" s="214"/>
      <c r="C110" s="260" t="s">
        <v>130</v>
      </c>
      <c r="D110" s="223"/>
      <c r="E110" s="224">
        <v>251.57339999999999</v>
      </c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120</v>
      </c>
      <c r="AH110" s="206">
        <v>1</v>
      </c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13"/>
      <c r="B111" s="214"/>
      <c r="C111" s="259" t="s">
        <v>131</v>
      </c>
      <c r="D111" s="221"/>
      <c r="E111" s="222">
        <v>51.792400000000001</v>
      </c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120</v>
      </c>
      <c r="AH111" s="206">
        <v>0</v>
      </c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13"/>
      <c r="B112" s="214"/>
      <c r="C112" s="260" t="s">
        <v>130</v>
      </c>
      <c r="D112" s="223"/>
      <c r="E112" s="224">
        <v>51.792400000000001</v>
      </c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120</v>
      </c>
      <c r="AH112" s="206">
        <v>1</v>
      </c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">
      <c r="A113" s="213"/>
      <c r="B113" s="214"/>
      <c r="C113" s="259" t="s">
        <v>132</v>
      </c>
      <c r="D113" s="221"/>
      <c r="E113" s="222">
        <v>2.7</v>
      </c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120</v>
      </c>
      <c r="AH113" s="206">
        <v>0</v>
      </c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13"/>
      <c r="B114" s="214"/>
      <c r="C114" s="260" t="s">
        <v>130</v>
      </c>
      <c r="D114" s="223"/>
      <c r="E114" s="224">
        <v>2.7</v>
      </c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120</v>
      </c>
      <c r="AH114" s="206">
        <v>1</v>
      </c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">
      <c r="A115" s="213"/>
      <c r="B115" s="214"/>
      <c r="C115" s="259" t="s">
        <v>133</v>
      </c>
      <c r="D115" s="221"/>
      <c r="E115" s="222">
        <v>7.08</v>
      </c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120</v>
      </c>
      <c r="AH115" s="206">
        <v>0</v>
      </c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">
      <c r="A116" s="213"/>
      <c r="B116" s="214"/>
      <c r="C116" s="260" t="s">
        <v>130</v>
      </c>
      <c r="D116" s="223"/>
      <c r="E116" s="224">
        <v>7.08</v>
      </c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120</v>
      </c>
      <c r="AH116" s="206">
        <v>1</v>
      </c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">
      <c r="A117" s="232">
        <v>20</v>
      </c>
      <c r="B117" s="233" t="s">
        <v>185</v>
      </c>
      <c r="C117" s="254" t="s">
        <v>186</v>
      </c>
      <c r="D117" s="234" t="s">
        <v>114</v>
      </c>
      <c r="E117" s="235">
        <v>2.52</v>
      </c>
      <c r="F117" s="236"/>
      <c r="G117" s="237">
        <f>ROUND(E117*F117,2)</f>
        <v>0</v>
      </c>
      <c r="H117" s="236"/>
      <c r="I117" s="237">
        <f>ROUND(E117*H117,2)</f>
        <v>0</v>
      </c>
      <c r="J117" s="236"/>
      <c r="K117" s="237">
        <f>ROUND(E117*J117,2)</f>
        <v>0</v>
      </c>
      <c r="L117" s="237">
        <v>15</v>
      </c>
      <c r="M117" s="237">
        <f>G117*(1+L117/100)</f>
        <v>0</v>
      </c>
      <c r="N117" s="237">
        <v>4.0000000000000003E-5</v>
      </c>
      <c r="O117" s="237">
        <f>ROUND(E117*N117,2)</f>
        <v>0</v>
      </c>
      <c r="P117" s="237">
        <v>0</v>
      </c>
      <c r="Q117" s="237">
        <f>ROUND(E117*P117,2)</f>
        <v>0</v>
      </c>
      <c r="R117" s="237"/>
      <c r="S117" s="237" t="s">
        <v>116</v>
      </c>
      <c r="T117" s="238" t="s">
        <v>116</v>
      </c>
      <c r="U117" s="216">
        <v>0</v>
      </c>
      <c r="V117" s="216">
        <f>ROUND(E117*U117,2)</f>
        <v>0</v>
      </c>
      <c r="W117" s="21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107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13"/>
      <c r="B118" s="214"/>
      <c r="C118" s="259" t="s">
        <v>187</v>
      </c>
      <c r="D118" s="221"/>
      <c r="E118" s="222">
        <v>1.62</v>
      </c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120</v>
      </c>
      <c r="AH118" s="206">
        <v>0</v>
      </c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13"/>
      <c r="B119" s="214"/>
      <c r="C119" s="259" t="s">
        <v>188</v>
      </c>
      <c r="D119" s="221"/>
      <c r="E119" s="222">
        <v>0.9</v>
      </c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120</v>
      </c>
      <c r="AH119" s="206">
        <v>0</v>
      </c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32">
        <v>21</v>
      </c>
      <c r="B120" s="233" t="s">
        <v>189</v>
      </c>
      <c r="C120" s="254" t="s">
        <v>190</v>
      </c>
      <c r="D120" s="234" t="s">
        <v>114</v>
      </c>
      <c r="E120" s="235">
        <v>0.75</v>
      </c>
      <c r="F120" s="236"/>
      <c r="G120" s="237">
        <f>ROUND(E120*F120,2)</f>
        <v>0</v>
      </c>
      <c r="H120" s="236"/>
      <c r="I120" s="237">
        <f>ROUND(E120*H120,2)</f>
        <v>0</v>
      </c>
      <c r="J120" s="236"/>
      <c r="K120" s="237">
        <f>ROUND(E120*J120,2)</f>
        <v>0</v>
      </c>
      <c r="L120" s="237">
        <v>15</v>
      </c>
      <c r="M120" s="237">
        <f>G120*(1+L120/100)</f>
        <v>0</v>
      </c>
      <c r="N120" s="237">
        <v>1.0529999999999999E-2</v>
      </c>
      <c r="O120" s="237">
        <f>ROUND(E120*N120,2)</f>
        <v>0.01</v>
      </c>
      <c r="P120" s="237">
        <v>0</v>
      </c>
      <c r="Q120" s="237">
        <f>ROUND(E120*P120,2)</f>
        <v>0</v>
      </c>
      <c r="R120" s="237"/>
      <c r="S120" s="237" t="s">
        <v>105</v>
      </c>
      <c r="T120" s="238" t="s">
        <v>116</v>
      </c>
      <c r="U120" s="216">
        <v>1.5620000000000001</v>
      </c>
      <c r="V120" s="216">
        <f>ROUND(E120*U120,2)</f>
        <v>1.17</v>
      </c>
      <c r="W120" s="21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107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">
      <c r="A121" s="213"/>
      <c r="B121" s="214"/>
      <c r="C121" s="259" t="s">
        <v>191</v>
      </c>
      <c r="D121" s="221"/>
      <c r="E121" s="222">
        <v>0.75</v>
      </c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120</v>
      </c>
      <c r="AH121" s="206">
        <v>0</v>
      </c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">
      <c r="A122" s="232">
        <v>22</v>
      </c>
      <c r="B122" s="233" t="s">
        <v>192</v>
      </c>
      <c r="C122" s="254" t="s">
        <v>193</v>
      </c>
      <c r="D122" s="234" t="s">
        <v>114</v>
      </c>
      <c r="E122" s="235">
        <v>313.14580000000001</v>
      </c>
      <c r="F122" s="236"/>
      <c r="G122" s="237">
        <f>ROUND(E122*F122,2)</f>
        <v>0</v>
      </c>
      <c r="H122" s="236"/>
      <c r="I122" s="237">
        <f>ROUND(E122*H122,2)</f>
        <v>0</v>
      </c>
      <c r="J122" s="236"/>
      <c r="K122" s="237">
        <f>ROUND(E122*J122,2)</f>
        <v>0</v>
      </c>
      <c r="L122" s="237">
        <v>15</v>
      </c>
      <c r="M122" s="237">
        <f>G122*(1+L122/100)</f>
        <v>0</v>
      </c>
      <c r="N122" s="237">
        <v>0</v>
      </c>
      <c r="O122" s="237">
        <f>ROUND(E122*N122,2)</f>
        <v>0</v>
      </c>
      <c r="P122" s="237">
        <v>0</v>
      </c>
      <c r="Q122" s="237">
        <f>ROUND(E122*P122,2)</f>
        <v>0</v>
      </c>
      <c r="R122" s="237"/>
      <c r="S122" s="237" t="s">
        <v>105</v>
      </c>
      <c r="T122" s="238" t="s">
        <v>116</v>
      </c>
      <c r="U122" s="216">
        <v>8.0000000000000002E-3</v>
      </c>
      <c r="V122" s="216">
        <f>ROUND(E122*U122,2)</f>
        <v>2.5099999999999998</v>
      </c>
      <c r="W122" s="21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107</v>
      </c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13"/>
      <c r="B123" s="214"/>
      <c r="C123" s="255" t="s">
        <v>194</v>
      </c>
      <c r="D123" s="240"/>
      <c r="E123" s="240"/>
      <c r="F123" s="240"/>
      <c r="G123" s="240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109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13"/>
      <c r="B124" s="214"/>
      <c r="C124" s="257" t="s">
        <v>195</v>
      </c>
      <c r="D124" s="241"/>
      <c r="E124" s="241"/>
      <c r="F124" s="241"/>
      <c r="G124" s="241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109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13"/>
      <c r="B125" s="214"/>
      <c r="C125" s="257" t="s">
        <v>196</v>
      </c>
      <c r="D125" s="241"/>
      <c r="E125" s="241"/>
      <c r="F125" s="241"/>
      <c r="G125" s="241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109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13"/>
      <c r="B126" s="214"/>
      <c r="C126" s="257" t="s">
        <v>197</v>
      </c>
      <c r="D126" s="241"/>
      <c r="E126" s="241"/>
      <c r="F126" s="241"/>
      <c r="G126" s="241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109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13"/>
      <c r="B127" s="214"/>
      <c r="C127" s="257" t="s">
        <v>198</v>
      </c>
      <c r="D127" s="241"/>
      <c r="E127" s="241"/>
      <c r="F127" s="241"/>
      <c r="G127" s="241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109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13"/>
      <c r="B128" s="214"/>
      <c r="C128" s="259" t="s">
        <v>123</v>
      </c>
      <c r="D128" s="221"/>
      <c r="E128" s="222">
        <v>59.75</v>
      </c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120</v>
      </c>
      <c r="AH128" s="206">
        <v>0</v>
      </c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13"/>
      <c r="B129" s="214"/>
      <c r="C129" s="259" t="s">
        <v>124</v>
      </c>
      <c r="D129" s="221"/>
      <c r="E129" s="222">
        <v>63.43</v>
      </c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120</v>
      </c>
      <c r="AH129" s="206">
        <v>0</v>
      </c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">
      <c r="A130" s="213"/>
      <c r="B130" s="214"/>
      <c r="C130" s="259" t="s">
        <v>125</v>
      </c>
      <c r="D130" s="221"/>
      <c r="E130" s="222">
        <v>19.463999999999999</v>
      </c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120</v>
      </c>
      <c r="AH130" s="206">
        <v>0</v>
      </c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13"/>
      <c r="B131" s="214"/>
      <c r="C131" s="259" t="s">
        <v>126</v>
      </c>
      <c r="D131" s="221"/>
      <c r="E131" s="222">
        <v>16.98</v>
      </c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120</v>
      </c>
      <c r="AH131" s="206">
        <v>0</v>
      </c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13"/>
      <c r="B132" s="214"/>
      <c r="C132" s="259" t="s">
        <v>127</v>
      </c>
      <c r="D132" s="221"/>
      <c r="E132" s="222">
        <v>9.5831999999999997</v>
      </c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120</v>
      </c>
      <c r="AH132" s="206">
        <v>0</v>
      </c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">
      <c r="A133" s="213"/>
      <c r="B133" s="214"/>
      <c r="C133" s="259" t="s">
        <v>127</v>
      </c>
      <c r="D133" s="221"/>
      <c r="E133" s="222">
        <v>9.5831999999999997</v>
      </c>
      <c r="F133" s="216"/>
      <c r="G133" s="216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120</v>
      </c>
      <c r="AH133" s="206">
        <v>0</v>
      </c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">
      <c r="A134" s="213"/>
      <c r="B134" s="214"/>
      <c r="C134" s="259" t="s">
        <v>128</v>
      </c>
      <c r="D134" s="221"/>
      <c r="E134" s="222">
        <v>74.403000000000006</v>
      </c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120</v>
      </c>
      <c r="AH134" s="206">
        <v>0</v>
      </c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13"/>
      <c r="B135" s="214"/>
      <c r="C135" s="259" t="s">
        <v>129</v>
      </c>
      <c r="D135" s="221"/>
      <c r="E135" s="222">
        <v>-1.62</v>
      </c>
      <c r="F135" s="216"/>
      <c r="G135" s="21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120</v>
      </c>
      <c r="AH135" s="206">
        <v>0</v>
      </c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">
      <c r="A136" s="213"/>
      <c r="B136" s="214"/>
      <c r="C136" s="260" t="s">
        <v>130</v>
      </c>
      <c r="D136" s="223"/>
      <c r="E136" s="224">
        <v>251.57339999999999</v>
      </c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120</v>
      </c>
      <c r="AH136" s="206">
        <v>1</v>
      </c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">
      <c r="A137" s="213"/>
      <c r="B137" s="214"/>
      <c r="C137" s="259" t="s">
        <v>131</v>
      </c>
      <c r="D137" s="221"/>
      <c r="E137" s="222">
        <v>51.792400000000001</v>
      </c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120</v>
      </c>
      <c r="AH137" s="206">
        <v>0</v>
      </c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13"/>
      <c r="B138" s="214"/>
      <c r="C138" s="260" t="s">
        <v>130</v>
      </c>
      <c r="D138" s="223"/>
      <c r="E138" s="224">
        <v>51.792400000000001</v>
      </c>
      <c r="F138" s="216"/>
      <c r="G138" s="216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120</v>
      </c>
      <c r="AH138" s="206">
        <v>1</v>
      </c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">
      <c r="A139" s="213"/>
      <c r="B139" s="214"/>
      <c r="C139" s="259" t="s">
        <v>132</v>
      </c>
      <c r="D139" s="221"/>
      <c r="E139" s="222">
        <v>2.7</v>
      </c>
      <c r="F139" s="216"/>
      <c r="G139" s="216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120</v>
      </c>
      <c r="AH139" s="206">
        <v>0</v>
      </c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">
      <c r="A140" s="213"/>
      <c r="B140" s="214"/>
      <c r="C140" s="260" t="s">
        <v>130</v>
      </c>
      <c r="D140" s="223"/>
      <c r="E140" s="224">
        <v>2.7</v>
      </c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120</v>
      </c>
      <c r="AH140" s="206">
        <v>1</v>
      </c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13"/>
      <c r="B141" s="214"/>
      <c r="C141" s="259" t="s">
        <v>133</v>
      </c>
      <c r="D141" s="221"/>
      <c r="E141" s="222">
        <v>7.08</v>
      </c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120</v>
      </c>
      <c r="AH141" s="206">
        <v>0</v>
      </c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">
      <c r="A142" s="213"/>
      <c r="B142" s="214"/>
      <c r="C142" s="260" t="s">
        <v>130</v>
      </c>
      <c r="D142" s="223"/>
      <c r="E142" s="224">
        <v>7.08</v>
      </c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120</v>
      </c>
      <c r="AH142" s="206">
        <v>1</v>
      </c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">
      <c r="A143" s="232">
        <v>23</v>
      </c>
      <c r="B143" s="233" t="s">
        <v>199</v>
      </c>
      <c r="C143" s="254" t="s">
        <v>200</v>
      </c>
      <c r="D143" s="234" t="s">
        <v>114</v>
      </c>
      <c r="E143" s="235">
        <v>234.86250000000001</v>
      </c>
      <c r="F143" s="236"/>
      <c r="G143" s="237">
        <f>ROUND(E143*F143,2)</f>
        <v>0</v>
      </c>
      <c r="H143" s="236"/>
      <c r="I143" s="237">
        <f>ROUND(E143*H143,2)</f>
        <v>0</v>
      </c>
      <c r="J143" s="236"/>
      <c r="K143" s="237">
        <f>ROUND(E143*J143,2)</f>
        <v>0</v>
      </c>
      <c r="L143" s="237">
        <v>15</v>
      </c>
      <c r="M143" s="237">
        <f>G143*(1+L143/100)</f>
        <v>0</v>
      </c>
      <c r="N143" s="237">
        <v>8.3999999999999995E-3</v>
      </c>
      <c r="O143" s="237">
        <f>ROUND(E143*N143,2)</f>
        <v>1.97</v>
      </c>
      <c r="P143" s="237">
        <v>0</v>
      </c>
      <c r="Q143" s="237">
        <f>ROUND(E143*P143,2)</f>
        <v>0</v>
      </c>
      <c r="R143" s="237"/>
      <c r="S143" s="237" t="s">
        <v>105</v>
      </c>
      <c r="T143" s="238" t="s">
        <v>106</v>
      </c>
      <c r="U143" s="216">
        <v>0</v>
      </c>
      <c r="V143" s="216">
        <f>ROUND(E143*U143,2)</f>
        <v>0</v>
      </c>
      <c r="W143" s="21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107</v>
      </c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">
      <c r="A144" s="213"/>
      <c r="B144" s="214"/>
      <c r="C144" s="255" t="s">
        <v>201</v>
      </c>
      <c r="D144" s="240"/>
      <c r="E144" s="240"/>
      <c r="F144" s="240"/>
      <c r="G144" s="240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109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">
      <c r="A145" s="213"/>
      <c r="B145" s="214"/>
      <c r="C145" s="257" t="s">
        <v>202</v>
      </c>
      <c r="D145" s="241"/>
      <c r="E145" s="241"/>
      <c r="F145" s="241"/>
      <c r="G145" s="241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109</v>
      </c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outlineLevel="1" x14ac:dyDescent="0.2">
      <c r="A146" s="213"/>
      <c r="B146" s="214"/>
      <c r="C146" s="257" t="s">
        <v>203</v>
      </c>
      <c r="D146" s="241"/>
      <c r="E146" s="241"/>
      <c r="F146" s="241"/>
      <c r="G146" s="241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109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ht="22.5" outlineLevel="1" x14ac:dyDescent="0.2">
      <c r="A147" s="213"/>
      <c r="B147" s="214"/>
      <c r="C147" s="257" t="s">
        <v>204</v>
      </c>
      <c r="D147" s="241"/>
      <c r="E147" s="241"/>
      <c r="F147" s="241"/>
      <c r="G147" s="241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109</v>
      </c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39" t="str">
        <f>C147</f>
        <v>předpokládá se vyspravení v rozsahu 75 % plochy fasády. Skutečná plocha bude před započetím prací na stavbě odsouhlasena projektantem a TDI včetně zaznamenání do stavebního deníku a fotodokumentace!</v>
      </c>
      <c r="BB147" s="206"/>
      <c r="BC147" s="206"/>
      <c r="BD147" s="206"/>
      <c r="BE147" s="206"/>
      <c r="BF147" s="206"/>
      <c r="BG147" s="206"/>
      <c r="BH147" s="206"/>
    </row>
    <row r="148" spans="1:60" outlineLevel="1" x14ac:dyDescent="0.2">
      <c r="A148" s="213"/>
      <c r="B148" s="214"/>
      <c r="C148" s="259" t="s">
        <v>205</v>
      </c>
      <c r="D148" s="221"/>
      <c r="E148" s="222">
        <v>234.86250000000001</v>
      </c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120</v>
      </c>
      <c r="AH148" s="206">
        <v>0</v>
      </c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outlineLevel="1" x14ac:dyDescent="0.2">
      <c r="A149" s="232">
        <v>24</v>
      </c>
      <c r="B149" s="233" t="s">
        <v>206</v>
      </c>
      <c r="C149" s="254" t="s">
        <v>207</v>
      </c>
      <c r="D149" s="234" t="s">
        <v>114</v>
      </c>
      <c r="E149" s="235">
        <v>313.14580000000001</v>
      </c>
      <c r="F149" s="236"/>
      <c r="G149" s="237">
        <f>ROUND(E149*F149,2)</f>
        <v>0</v>
      </c>
      <c r="H149" s="236"/>
      <c r="I149" s="237">
        <f>ROUND(E149*H149,2)</f>
        <v>0</v>
      </c>
      <c r="J149" s="236"/>
      <c r="K149" s="237">
        <f>ROUND(E149*J149,2)</f>
        <v>0</v>
      </c>
      <c r="L149" s="237">
        <v>15</v>
      </c>
      <c r="M149" s="237">
        <f>G149*(1+L149/100)</f>
        <v>0</v>
      </c>
      <c r="N149" s="237">
        <v>2.0000000000000002E-5</v>
      </c>
      <c r="O149" s="237">
        <f>ROUND(E149*N149,2)</f>
        <v>0.01</v>
      </c>
      <c r="P149" s="237">
        <v>0</v>
      </c>
      <c r="Q149" s="237">
        <f>ROUND(E149*P149,2)</f>
        <v>0</v>
      </c>
      <c r="R149" s="237"/>
      <c r="S149" s="237" t="s">
        <v>116</v>
      </c>
      <c r="T149" s="238" t="s">
        <v>116</v>
      </c>
      <c r="U149" s="216">
        <v>0</v>
      </c>
      <c r="V149" s="216">
        <f>ROUND(E149*U149,2)</f>
        <v>0</v>
      </c>
      <c r="W149" s="216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107</v>
      </c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outlineLevel="1" x14ac:dyDescent="0.2">
      <c r="A150" s="213"/>
      <c r="B150" s="214"/>
      <c r="C150" s="259" t="s">
        <v>123</v>
      </c>
      <c r="D150" s="221"/>
      <c r="E150" s="222">
        <v>59.75</v>
      </c>
      <c r="F150" s="216"/>
      <c r="G150" s="216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120</v>
      </c>
      <c r="AH150" s="206">
        <v>0</v>
      </c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 x14ac:dyDescent="0.2">
      <c r="A151" s="213"/>
      <c r="B151" s="214"/>
      <c r="C151" s="259" t="s">
        <v>124</v>
      </c>
      <c r="D151" s="221"/>
      <c r="E151" s="222">
        <v>63.43</v>
      </c>
      <c r="F151" s="216"/>
      <c r="G151" s="21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120</v>
      </c>
      <c r="AH151" s="206">
        <v>0</v>
      </c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outlineLevel="1" x14ac:dyDescent="0.2">
      <c r="A152" s="213"/>
      <c r="B152" s="214"/>
      <c r="C152" s="259" t="s">
        <v>125</v>
      </c>
      <c r="D152" s="221"/>
      <c r="E152" s="222">
        <v>19.463999999999999</v>
      </c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120</v>
      </c>
      <c r="AH152" s="206">
        <v>0</v>
      </c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outlineLevel="1" x14ac:dyDescent="0.2">
      <c r="A153" s="213"/>
      <c r="B153" s="214"/>
      <c r="C153" s="259" t="s">
        <v>126</v>
      </c>
      <c r="D153" s="221"/>
      <c r="E153" s="222">
        <v>16.98</v>
      </c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120</v>
      </c>
      <c r="AH153" s="206">
        <v>0</v>
      </c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outlineLevel="1" x14ac:dyDescent="0.2">
      <c r="A154" s="213"/>
      <c r="B154" s="214"/>
      <c r="C154" s="259" t="s">
        <v>127</v>
      </c>
      <c r="D154" s="221"/>
      <c r="E154" s="222">
        <v>9.5831999999999997</v>
      </c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120</v>
      </c>
      <c r="AH154" s="206">
        <v>0</v>
      </c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">
      <c r="A155" s="213"/>
      <c r="B155" s="214"/>
      <c r="C155" s="259" t="s">
        <v>127</v>
      </c>
      <c r="D155" s="221"/>
      <c r="E155" s="222">
        <v>9.5831999999999997</v>
      </c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120</v>
      </c>
      <c r="AH155" s="206">
        <v>0</v>
      </c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outlineLevel="1" x14ac:dyDescent="0.2">
      <c r="A156" s="213"/>
      <c r="B156" s="214"/>
      <c r="C156" s="259" t="s">
        <v>128</v>
      </c>
      <c r="D156" s="221"/>
      <c r="E156" s="222">
        <v>74.403000000000006</v>
      </c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120</v>
      </c>
      <c r="AH156" s="206">
        <v>0</v>
      </c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">
      <c r="A157" s="213"/>
      <c r="B157" s="214"/>
      <c r="C157" s="259" t="s">
        <v>129</v>
      </c>
      <c r="D157" s="221"/>
      <c r="E157" s="222">
        <v>-1.62</v>
      </c>
      <c r="F157" s="216"/>
      <c r="G157" s="216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120</v>
      </c>
      <c r="AH157" s="206">
        <v>0</v>
      </c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outlineLevel="1" x14ac:dyDescent="0.2">
      <c r="A158" s="213"/>
      <c r="B158" s="214"/>
      <c r="C158" s="260" t="s">
        <v>130</v>
      </c>
      <c r="D158" s="223"/>
      <c r="E158" s="224">
        <v>251.57339999999999</v>
      </c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120</v>
      </c>
      <c r="AH158" s="206">
        <v>1</v>
      </c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">
      <c r="A159" s="213"/>
      <c r="B159" s="214"/>
      <c r="C159" s="259" t="s">
        <v>131</v>
      </c>
      <c r="D159" s="221"/>
      <c r="E159" s="222">
        <v>51.792400000000001</v>
      </c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120</v>
      </c>
      <c r="AH159" s="206">
        <v>0</v>
      </c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">
      <c r="A160" s="213"/>
      <c r="B160" s="214"/>
      <c r="C160" s="260" t="s">
        <v>130</v>
      </c>
      <c r="D160" s="223"/>
      <c r="E160" s="224">
        <v>51.792400000000001</v>
      </c>
      <c r="F160" s="216"/>
      <c r="G160" s="216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120</v>
      </c>
      <c r="AH160" s="206">
        <v>1</v>
      </c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">
      <c r="A161" s="213"/>
      <c r="B161" s="214"/>
      <c r="C161" s="259" t="s">
        <v>132</v>
      </c>
      <c r="D161" s="221"/>
      <c r="E161" s="222">
        <v>2.7</v>
      </c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120</v>
      </c>
      <c r="AH161" s="206">
        <v>0</v>
      </c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">
      <c r="A162" s="213"/>
      <c r="B162" s="214"/>
      <c r="C162" s="260" t="s">
        <v>130</v>
      </c>
      <c r="D162" s="223"/>
      <c r="E162" s="224">
        <v>2.7</v>
      </c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120</v>
      </c>
      <c r="AH162" s="206">
        <v>1</v>
      </c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">
      <c r="A163" s="213"/>
      <c r="B163" s="214"/>
      <c r="C163" s="259" t="s">
        <v>133</v>
      </c>
      <c r="D163" s="221"/>
      <c r="E163" s="222">
        <v>7.08</v>
      </c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120</v>
      </c>
      <c r="AH163" s="206">
        <v>0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">
      <c r="A164" s="213"/>
      <c r="B164" s="214"/>
      <c r="C164" s="260" t="s">
        <v>130</v>
      </c>
      <c r="D164" s="223"/>
      <c r="E164" s="224">
        <v>7.08</v>
      </c>
      <c r="F164" s="216"/>
      <c r="G164" s="216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120</v>
      </c>
      <c r="AH164" s="206">
        <v>1</v>
      </c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outlineLevel="1" x14ac:dyDescent="0.2">
      <c r="A165" s="232">
        <v>25</v>
      </c>
      <c r="B165" s="233" t="s">
        <v>208</v>
      </c>
      <c r="C165" s="254" t="s">
        <v>209</v>
      </c>
      <c r="D165" s="234" t="s">
        <v>145</v>
      </c>
      <c r="E165" s="235">
        <v>2.5</v>
      </c>
      <c r="F165" s="236"/>
      <c r="G165" s="237">
        <f>ROUND(E165*F165,2)</f>
        <v>0</v>
      </c>
      <c r="H165" s="236"/>
      <c r="I165" s="237">
        <f>ROUND(E165*H165,2)</f>
        <v>0</v>
      </c>
      <c r="J165" s="236"/>
      <c r="K165" s="237">
        <f>ROUND(E165*J165,2)</f>
        <v>0</v>
      </c>
      <c r="L165" s="237">
        <v>15</v>
      </c>
      <c r="M165" s="237">
        <f>G165*(1+L165/100)</f>
        <v>0</v>
      </c>
      <c r="N165" s="237">
        <v>2.12E-2</v>
      </c>
      <c r="O165" s="237">
        <f>ROUND(E165*N165,2)</f>
        <v>0.05</v>
      </c>
      <c r="P165" s="237">
        <v>0</v>
      </c>
      <c r="Q165" s="237">
        <f>ROUND(E165*P165,2)</f>
        <v>0</v>
      </c>
      <c r="R165" s="237"/>
      <c r="S165" s="237" t="s">
        <v>116</v>
      </c>
      <c r="T165" s="238" t="s">
        <v>116</v>
      </c>
      <c r="U165" s="216">
        <v>0</v>
      </c>
      <c r="V165" s="216">
        <f>ROUND(E165*U165,2)</f>
        <v>0</v>
      </c>
      <c r="W165" s="21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107</v>
      </c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">
      <c r="A166" s="213"/>
      <c r="B166" s="214"/>
      <c r="C166" s="259" t="s">
        <v>210</v>
      </c>
      <c r="D166" s="221"/>
      <c r="E166" s="222">
        <v>2.5</v>
      </c>
      <c r="F166" s="216"/>
      <c r="G166" s="216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120</v>
      </c>
      <c r="AH166" s="206">
        <v>0</v>
      </c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">
      <c r="A167" s="232">
        <v>26</v>
      </c>
      <c r="B167" s="233" t="s">
        <v>211</v>
      </c>
      <c r="C167" s="254" t="s">
        <v>212</v>
      </c>
      <c r="D167" s="234" t="s">
        <v>145</v>
      </c>
      <c r="E167" s="235">
        <v>9</v>
      </c>
      <c r="F167" s="236"/>
      <c r="G167" s="237">
        <f>ROUND(E167*F167,2)</f>
        <v>0</v>
      </c>
      <c r="H167" s="236"/>
      <c r="I167" s="237">
        <f>ROUND(E167*H167,2)</f>
        <v>0</v>
      </c>
      <c r="J167" s="236"/>
      <c r="K167" s="237">
        <f>ROUND(E167*J167,2)</f>
        <v>0</v>
      </c>
      <c r="L167" s="237">
        <v>15</v>
      </c>
      <c r="M167" s="237">
        <f>G167*(1+L167/100)</f>
        <v>0</v>
      </c>
      <c r="N167" s="237">
        <v>0</v>
      </c>
      <c r="O167" s="237">
        <f>ROUND(E167*N167,2)</f>
        <v>0</v>
      </c>
      <c r="P167" s="237">
        <v>0</v>
      </c>
      <c r="Q167" s="237">
        <f>ROUND(E167*P167,2)</f>
        <v>0</v>
      </c>
      <c r="R167" s="237"/>
      <c r="S167" s="237" t="s">
        <v>105</v>
      </c>
      <c r="T167" s="238" t="s">
        <v>106</v>
      </c>
      <c r="U167" s="216">
        <v>0</v>
      </c>
      <c r="V167" s="216">
        <f>ROUND(E167*U167,2)</f>
        <v>0</v>
      </c>
      <c r="W167" s="21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138</v>
      </c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">
      <c r="A168" s="213"/>
      <c r="B168" s="214"/>
      <c r="C168" s="259" t="s">
        <v>213</v>
      </c>
      <c r="D168" s="221"/>
      <c r="E168" s="222">
        <v>9</v>
      </c>
      <c r="F168" s="216"/>
      <c r="G168" s="216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120</v>
      </c>
      <c r="AH168" s="206">
        <v>0</v>
      </c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outlineLevel="1" x14ac:dyDescent="0.2">
      <c r="A169" s="232">
        <v>27</v>
      </c>
      <c r="B169" s="233" t="s">
        <v>214</v>
      </c>
      <c r="C169" s="254" t="s">
        <v>215</v>
      </c>
      <c r="D169" s="234" t="s">
        <v>145</v>
      </c>
      <c r="E169" s="235">
        <v>2.5</v>
      </c>
      <c r="F169" s="236"/>
      <c r="G169" s="237">
        <f>ROUND(E169*F169,2)</f>
        <v>0</v>
      </c>
      <c r="H169" s="236"/>
      <c r="I169" s="237">
        <f>ROUND(E169*H169,2)</f>
        <v>0</v>
      </c>
      <c r="J169" s="236"/>
      <c r="K169" s="237">
        <f>ROUND(E169*J169,2)</f>
        <v>0</v>
      </c>
      <c r="L169" s="237">
        <v>15</v>
      </c>
      <c r="M169" s="237">
        <f>G169*(1+L169/100)</f>
        <v>0</v>
      </c>
      <c r="N169" s="237">
        <v>0</v>
      </c>
      <c r="O169" s="237">
        <f>ROUND(E169*N169,2)</f>
        <v>0</v>
      </c>
      <c r="P169" s="237">
        <v>0</v>
      </c>
      <c r="Q169" s="237">
        <f>ROUND(E169*P169,2)</f>
        <v>0</v>
      </c>
      <c r="R169" s="237"/>
      <c r="S169" s="237" t="s">
        <v>105</v>
      </c>
      <c r="T169" s="238" t="s">
        <v>106</v>
      </c>
      <c r="U169" s="216">
        <v>0</v>
      </c>
      <c r="V169" s="216">
        <f>ROUND(E169*U169,2)</f>
        <v>0</v>
      </c>
      <c r="W169" s="216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 t="s">
        <v>107</v>
      </c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outlineLevel="1" x14ac:dyDescent="0.2">
      <c r="A170" s="213"/>
      <c r="B170" s="214"/>
      <c r="C170" s="259" t="s">
        <v>210</v>
      </c>
      <c r="D170" s="221"/>
      <c r="E170" s="222">
        <v>2.5</v>
      </c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120</v>
      </c>
      <c r="AH170" s="206">
        <v>0</v>
      </c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">
      <c r="A171" s="232">
        <v>28</v>
      </c>
      <c r="B171" s="233" t="s">
        <v>216</v>
      </c>
      <c r="C171" s="254" t="s">
        <v>217</v>
      </c>
      <c r="D171" s="234" t="s">
        <v>218</v>
      </c>
      <c r="E171" s="235">
        <v>8</v>
      </c>
      <c r="F171" s="236"/>
      <c r="G171" s="237">
        <f>ROUND(E171*F171,2)</f>
        <v>0</v>
      </c>
      <c r="H171" s="236"/>
      <c r="I171" s="237">
        <f>ROUND(E171*H171,2)</f>
        <v>0</v>
      </c>
      <c r="J171" s="236"/>
      <c r="K171" s="237">
        <f>ROUND(E171*J171,2)</f>
        <v>0</v>
      </c>
      <c r="L171" s="237">
        <v>15</v>
      </c>
      <c r="M171" s="237">
        <f>G171*(1+L171/100)</f>
        <v>0</v>
      </c>
      <c r="N171" s="237">
        <v>0</v>
      </c>
      <c r="O171" s="237">
        <f>ROUND(E171*N171,2)</f>
        <v>0</v>
      </c>
      <c r="P171" s="237">
        <v>0</v>
      </c>
      <c r="Q171" s="237">
        <f>ROUND(E171*P171,2)</f>
        <v>0</v>
      </c>
      <c r="R171" s="237"/>
      <c r="S171" s="237" t="s">
        <v>105</v>
      </c>
      <c r="T171" s="238" t="s">
        <v>106</v>
      </c>
      <c r="U171" s="216">
        <v>0</v>
      </c>
      <c r="V171" s="216">
        <f>ROUND(E171*U171,2)</f>
        <v>0</v>
      </c>
      <c r="W171" s="216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107</v>
      </c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outlineLevel="1" x14ac:dyDescent="0.2">
      <c r="A172" s="213"/>
      <c r="B172" s="214"/>
      <c r="C172" s="255" t="s">
        <v>219</v>
      </c>
      <c r="D172" s="240"/>
      <c r="E172" s="240"/>
      <c r="F172" s="240"/>
      <c r="G172" s="240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 t="s">
        <v>109</v>
      </c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outlineLevel="1" x14ac:dyDescent="0.2">
      <c r="A173" s="232">
        <v>29</v>
      </c>
      <c r="B173" s="233" t="s">
        <v>220</v>
      </c>
      <c r="C173" s="254" t="s">
        <v>221</v>
      </c>
      <c r="D173" s="234" t="s">
        <v>222</v>
      </c>
      <c r="E173" s="235">
        <v>20</v>
      </c>
      <c r="F173" s="236"/>
      <c r="G173" s="237">
        <f>ROUND(E173*F173,2)</f>
        <v>0</v>
      </c>
      <c r="H173" s="236"/>
      <c r="I173" s="237">
        <f>ROUND(E173*H173,2)</f>
        <v>0</v>
      </c>
      <c r="J173" s="236"/>
      <c r="K173" s="237">
        <f>ROUND(E173*J173,2)</f>
        <v>0</v>
      </c>
      <c r="L173" s="237">
        <v>15</v>
      </c>
      <c r="M173" s="237">
        <f>G173*(1+L173/100)</f>
        <v>0</v>
      </c>
      <c r="N173" s="237">
        <v>0</v>
      </c>
      <c r="O173" s="237">
        <f>ROUND(E173*N173,2)</f>
        <v>0</v>
      </c>
      <c r="P173" s="237">
        <v>0</v>
      </c>
      <c r="Q173" s="237">
        <f>ROUND(E173*P173,2)</f>
        <v>0</v>
      </c>
      <c r="R173" s="237" t="s">
        <v>223</v>
      </c>
      <c r="S173" s="237" t="s">
        <v>116</v>
      </c>
      <c r="T173" s="238" t="s">
        <v>116</v>
      </c>
      <c r="U173" s="216">
        <v>1</v>
      </c>
      <c r="V173" s="216">
        <f>ROUND(E173*U173,2)</f>
        <v>20</v>
      </c>
      <c r="W173" s="21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224</v>
      </c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 x14ac:dyDescent="0.2">
      <c r="A174" s="213"/>
      <c r="B174" s="214"/>
      <c r="C174" s="255" t="s">
        <v>225</v>
      </c>
      <c r="D174" s="240"/>
      <c r="E174" s="240"/>
      <c r="F174" s="240"/>
      <c r="G174" s="240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109</v>
      </c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ht="33.75" outlineLevel="1" x14ac:dyDescent="0.2">
      <c r="A175" s="232">
        <v>30</v>
      </c>
      <c r="B175" s="233" t="s">
        <v>226</v>
      </c>
      <c r="C175" s="254" t="s">
        <v>227</v>
      </c>
      <c r="D175" s="234" t="s">
        <v>114</v>
      </c>
      <c r="E175" s="235">
        <v>187.89</v>
      </c>
      <c r="F175" s="236"/>
      <c r="G175" s="237">
        <f>ROUND(E175*F175,2)</f>
        <v>0</v>
      </c>
      <c r="H175" s="236"/>
      <c r="I175" s="237">
        <f>ROUND(E175*H175,2)</f>
        <v>0</v>
      </c>
      <c r="J175" s="236"/>
      <c r="K175" s="237">
        <f>ROUND(E175*J175,2)</f>
        <v>0</v>
      </c>
      <c r="L175" s="237">
        <v>15</v>
      </c>
      <c r="M175" s="237">
        <f>G175*(1+L175/100)</f>
        <v>0</v>
      </c>
      <c r="N175" s="237">
        <v>5.2999999999999998E-4</v>
      </c>
      <c r="O175" s="237">
        <f>ROUND(E175*N175,2)</f>
        <v>0.1</v>
      </c>
      <c r="P175" s="237">
        <v>0</v>
      </c>
      <c r="Q175" s="237">
        <f>ROUND(E175*P175,2)</f>
        <v>0</v>
      </c>
      <c r="R175" s="237" t="s">
        <v>228</v>
      </c>
      <c r="S175" s="237" t="s">
        <v>116</v>
      </c>
      <c r="T175" s="238" t="s">
        <v>116</v>
      </c>
      <c r="U175" s="216">
        <v>0</v>
      </c>
      <c r="V175" s="216">
        <f>ROUND(E175*U175,2)</f>
        <v>0</v>
      </c>
      <c r="W175" s="216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229</v>
      </c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outlineLevel="1" x14ac:dyDescent="0.2">
      <c r="A176" s="213"/>
      <c r="B176" s="214"/>
      <c r="C176" s="259" t="s">
        <v>142</v>
      </c>
      <c r="D176" s="221"/>
      <c r="E176" s="222">
        <v>187.89</v>
      </c>
      <c r="F176" s="216"/>
      <c r="G176" s="216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120</v>
      </c>
      <c r="AH176" s="206">
        <v>0</v>
      </c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outlineLevel="1" x14ac:dyDescent="0.2">
      <c r="A177" s="232">
        <v>31</v>
      </c>
      <c r="B177" s="233" t="s">
        <v>230</v>
      </c>
      <c r="C177" s="254" t="s">
        <v>231</v>
      </c>
      <c r="D177" s="234" t="s">
        <v>114</v>
      </c>
      <c r="E177" s="235">
        <v>9.3945000000000007</v>
      </c>
      <c r="F177" s="236"/>
      <c r="G177" s="237">
        <f>ROUND(E177*F177,2)</f>
        <v>0</v>
      </c>
      <c r="H177" s="236"/>
      <c r="I177" s="237">
        <f>ROUND(E177*H177,2)</f>
        <v>0</v>
      </c>
      <c r="J177" s="236"/>
      <c r="K177" s="237">
        <f>ROUND(E177*J177,2)</f>
        <v>0</v>
      </c>
      <c r="L177" s="237">
        <v>15</v>
      </c>
      <c r="M177" s="237">
        <f>G177*(1+L177/100)</f>
        <v>0</v>
      </c>
      <c r="N177" s="237">
        <v>0</v>
      </c>
      <c r="O177" s="237">
        <f>ROUND(E177*N177,2)</f>
        <v>0</v>
      </c>
      <c r="P177" s="237">
        <v>0</v>
      </c>
      <c r="Q177" s="237">
        <f>ROUND(E177*P177,2)</f>
        <v>0</v>
      </c>
      <c r="R177" s="237"/>
      <c r="S177" s="237" t="s">
        <v>105</v>
      </c>
      <c r="T177" s="238" t="s">
        <v>106</v>
      </c>
      <c r="U177" s="216">
        <v>0</v>
      </c>
      <c r="V177" s="216">
        <f>ROUND(E177*U177,2)</f>
        <v>0</v>
      </c>
      <c r="W177" s="21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232</v>
      </c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outlineLevel="1" x14ac:dyDescent="0.2">
      <c r="A178" s="213"/>
      <c r="B178" s="214"/>
      <c r="C178" s="255" t="s">
        <v>233</v>
      </c>
      <c r="D178" s="240"/>
      <c r="E178" s="240"/>
      <c r="F178" s="240"/>
      <c r="G178" s="240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109</v>
      </c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outlineLevel="1" x14ac:dyDescent="0.2">
      <c r="A179" s="213"/>
      <c r="B179" s="214"/>
      <c r="C179" s="257" t="s">
        <v>234</v>
      </c>
      <c r="D179" s="241"/>
      <c r="E179" s="241"/>
      <c r="F179" s="241"/>
      <c r="G179" s="241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109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outlineLevel="1" x14ac:dyDescent="0.2">
      <c r="A180" s="213"/>
      <c r="B180" s="214"/>
      <c r="C180" s="257" t="s">
        <v>235</v>
      </c>
      <c r="D180" s="241"/>
      <c r="E180" s="241"/>
      <c r="F180" s="241"/>
      <c r="G180" s="241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109</v>
      </c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outlineLevel="1" x14ac:dyDescent="0.2">
      <c r="A181" s="213"/>
      <c r="B181" s="214"/>
      <c r="C181" s="257" t="s">
        <v>236</v>
      </c>
      <c r="D181" s="241"/>
      <c r="E181" s="241"/>
      <c r="F181" s="241"/>
      <c r="G181" s="241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109</v>
      </c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ht="22.5" outlineLevel="1" x14ac:dyDescent="0.2">
      <c r="A182" s="213"/>
      <c r="B182" s="214"/>
      <c r="C182" s="257" t="s">
        <v>237</v>
      </c>
      <c r="D182" s="241"/>
      <c r="E182" s="241"/>
      <c r="F182" s="241"/>
      <c r="G182" s="241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109</v>
      </c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39" t="str">
        <f>C182</f>
        <v>předpokládaný rozsah 3 % plochy fasády. Skutečná plocha bude před započetím prací na stavbě odsouhlasena projektantem a TDI včetně zaznamenání do stavebního deníku a fotodokumentace!</v>
      </c>
      <c r="BB182" s="206"/>
      <c r="BC182" s="206"/>
      <c r="BD182" s="206"/>
      <c r="BE182" s="206"/>
      <c r="BF182" s="206"/>
      <c r="BG182" s="206"/>
      <c r="BH182" s="206"/>
    </row>
    <row r="183" spans="1:60" outlineLevel="1" x14ac:dyDescent="0.2">
      <c r="A183" s="213"/>
      <c r="B183" s="214"/>
      <c r="C183" s="259" t="s">
        <v>238</v>
      </c>
      <c r="D183" s="221"/>
      <c r="E183" s="222">
        <v>9.3945000000000007</v>
      </c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 t="s">
        <v>120</v>
      </c>
      <c r="AH183" s="206">
        <v>0</v>
      </c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x14ac:dyDescent="0.2">
      <c r="A184" s="226" t="s">
        <v>101</v>
      </c>
      <c r="B184" s="227" t="s">
        <v>59</v>
      </c>
      <c r="C184" s="253" t="s">
        <v>60</v>
      </c>
      <c r="D184" s="228"/>
      <c r="E184" s="229"/>
      <c r="F184" s="230"/>
      <c r="G184" s="230">
        <f>SUMIF(AG185:AG247,"&lt;&gt;NOR",G185:G247)</f>
        <v>0</v>
      </c>
      <c r="H184" s="230"/>
      <c r="I184" s="230">
        <f>SUM(I185:I247)</f>
        <v>0</v>
      </c>
      <c r="J184" s="230"/>
      <c r="K184" s="230">
        <f>SUM(K185:K247)</f>
        <v>0</v>
      </c>
      <c r="L184" s="230"/>
      <c r="M184" s="230">
        <f>SUM(M185:M247)</f>
        <v>0</v>
      </c>
      <c r="N184" s="230"/>
      <c r="O184" s="230">
        <f>SUM(O185:O247)</f>
        <v>6.33</v>
      </c>
      <c r="P184" s="230"/>
      <c r="Q184" s="230">
        <f>SUM(Q185:Q247)</f>
        <v>0</v>
      </c>
      <c r="R184" s="230"/>
      <c r="S184" s="230"/>
      <c r="T184" s="231"/>
      <c r="U184" s="225"/>
      <c r="V184" s="225">
        <f>SUM(V185:V247)</f>
        <v>0</v>
      </c>
      <c r="W184" s="225"/>
      <c r="AG184" t="s">
        <v>102</v>
      </c>
    </row>
    <row r="185" spans="1:60" outlineLevel="1" x14ac:dyDescent="0.2">
      <c r="A185" s="232">
        <v>32</v>
      </c>
      <c r="B185" s="233" t="s">
        <v>239</v>
      </c>
      <c r="C185" s="254" t="s">
        <v>240</v>
      </c>
      <c r="D185" s="234" t="s">
        <v>114</v>
      </c>
      <c r="E185" s="235">
        <v>312.06580000000002</v>
      </c>
      <c r="F185" s="236"/>
      <c r="G185" s="237">
        <f>ROUND(E185*F185,2)</f>
        <v>0</v>
      </c>
      <c r="H185" s="236"/>
      <c r="I185" s="237">
        <f>ROUND(E185*H185,2)</f>
        <v>0</v>
      </c>
      <c r="J185" s="236"/>
      <c r="K185" s="237">
        <f>ROUND(E185*J185,2)</f>
        <v>0</v>
      </c>
      <c r="L185" s="237">
        <v>15</v>
      </c>
      <c r="M185" s="237">
        <f>G185*(1+L185/100)</f>
        <v>0</v>
      </c>
      <c r="N185" s="237">
        <v>1.8380000000000001E-2</v>
      </c>
      <c r="O185" s="237">
        <f>ROUND(E185*N185,2)</f>
        <v>5.74</v>
      </c>
      <c r="P185" s="237">
        <v>0</v>
      </c>
      <c r="Q185" s="237">
        <f>ROUND(E185*P185,2)</f>
        <v>0</v>
      </c>
      <c r="R185" s="237"/>
      <c r="S185" s="237" t="s">
        <v>116</v>
      </c>
      <c r="T185" s="238" t="s">
        <v>116</v>
      </c>
      <c r="U185" s="216">
        <v>0</v>
      </c>
      <c r="V185" s="216">
        <f>ROUND(E185*U185,2)</f>
        <v>0</v>
      </c>
      <c r="W185" s="216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 t="s">
        <v>107</v>
      </c>
      <c r="AH185" s="206"/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  <c r="BH185" s="206"/>
    </row>
    <row r="186" spans="1:60" outlineLevel="1" x14ac:dyDescent="0.2">
      <c r="A186" s="213"/>
      <c r="B186" s="214"/>
      <c r="C186" s="255" t="s">
        <v>241</v>
      </c>
      <c r="D186" s="240"/>
      <c r="E186" s="240"/>
      <c r="F186" s="240"/>
      <c r="G186" s="240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109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">
      <c r="A187" s="213"/>
      <c r="B187" s="214"/>
      <c r="C187" s="256" t="s">
        <v>110</v>
      </c>
      <c r="D187" s="218"/>
      <c r="E187" s="219"/>
      <c r="F187" s="220"/>
      <c r="G187" s="220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109</v>
      </c>
      <c r="AH187" s="206"/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outlineLevel="1" x14ac:dyDescent="0.2">
      <c r="A188" s="213"/>
      <c r="B188" s="214"/>
      <c r="C188" s="257" t="s">
        <v>178</v>
      </c>
      <c r="D188" s="241"/>
      <c r="E188" s="241"/>
      <c r="F188" s="241"/>
      <c r="G188" s="241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109</v>
      </c>
      <c r="AH188" s="206"/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outlineLevel="1" x14ac:dyDescent="0.2">
      <c r="A189" s="213"/>
      <c r="B189" s="214"/>
      <c r="C189" s="257" t="s">
        <v>179</v>
      </c>
      <c r="D189" s="241"/>
      <c r="E189" s="241"/>
      <c r="F189" s="241"/>
      <c r="G189" s="241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109</v>
      </c>
      <c r="AH189" s="206"/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outlineLevel="1" x14ac:dyDescent="0.2">
      <c r="A190" s="213"/>
      <c r="B190" s="214"/>
      <c r="C190" s="259" t="s">
        <v>123</v>
      </c>
      <c r="D190" s="221"/>
      <c r="E190" s="222">
        <v>59.75</v>
      </c>
      <c r="F190" s="216"/>
      <c r="G190" s="216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6" t="s">
        <v>120</v>
      </c>
      <c r="AH190" s="206">
        <v>0</v>
      </c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outlineLevel="1" x14ac:dyDescent="0.2">
      <c r="A191" s="213"/>
      <c r="B191" s="214"/>
      <c r="C191" s="259" t="s">
        <v>124</v>
      </c>
      <c r="D191" s="221"/>
      <c r="E191" s="222">
        <v>63.43</v>
      </c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120</v>
      </c>
      <c r="AH191" s="206">
        <v>0</v>
      </c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  <c r="BH191" s="206"/>
    </row>
    <row r="192" spans="1:60" outlineLevel="1" x14ac:dyDescent="0.2">
      <c r="A192" s="213"/>
      <c r="B192" s="214"/>
      <c r="C192" s="259" t="s">
        <v>125</v>
      </c>
      <c r="D192" s="221"/>
      <c r="E192" s="222">
        <v>19.463999999999999</v>
      </c>
      <c r="F192" s="216"/>
      <c r="G192" s="216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 t="s">
        <v>120</v>
      </c>
      <c r="AH192" s="206">
        <v>0</v>
      </c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outlineLevel="1" x14ac:dyDescent="0.2">
      <c r="A193" s="213"/>
      <c r="B193" s="214"/>
      <c r="C193" s="259" t="s">
        <v>126</v>
      </c>
      <c r="D193" s="221"/>
      <c r="E193" s="222">
        <v>16.98</v>
      </c>
      <c r="F193" s="216"/>
      <c r="G193" s="21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120</v>
      </c>
      <c r="AH193" s="206">
        <v>0</v>
      </c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  <c r="BH193" s="206"/>
    </row>
    <row r="194" spans="1:60" outlineLevel="1" x14ac:dyDescent="0.2">
      <c r="A194" s="213"/>
      <c r="B194" s="214"/>
      <c r="C194" s="259" t="s">
        <v>127</v>
      </c>
      <c r="D194" s="221"/>
      <c r="E194" s="222">
        <v>9.5831999999999997</v>
      </c>
      <c r="F194" s="216"/>
      <c r="G194" s="216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120</v>
      </c>
      <c r="AH194" s="206">
        <v>0</v>
      </c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outlineLevel="1" x14ac:dyDescent="0.2">
      <c r="A195" s="213"/>
      <c r="B195" s="214"/>
      <c r="C195" s="259" t="s">
        <v>127</v>
      </c>
      <c r="D195" s="221"/>
      <c r="E195" s="222">
        <v>9.5831999999999997</v>
      </c>
      <c r="F195" s="216"/>
      <c r="G195" s="216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 t="s">
        <v>120</v>
      </c>
      <c r="AH195" s="206">
        <v>0</v>
      </c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  <c r="BH195" s="206"/>
    </row>
    <row r="196" spans="1:60" outlineLevel="1" x14ac:dyDescent="0.2">
      <c r="A196" s="213"/>
      <c r="B196" s="214"/>
      <c r="C196" s="259" t="s">
        <v>128</v>
      </c>
      <c r="D196" s="221"/>
      <c r="E196" s="222">
        <v>74.403000000000006</v>
      </c>
      <c r="F196" s="216"/>
      <c r="G196" s="216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120</v>
      </c>
      <c r="AH196" s="206">
        <v>0</v>
      </c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outlineLevel="1" x14ac:dyDescent="0.2">
      <c r="A197" s="213"/>
      <c r="B197" s="214"/>
      <c r="C197" s="260" t="s">
        <v>130</v>
      </c>
      <c r="D197" s="223"/>
      <c r="E197" s="224">
        <v>253.1934</v>
      </c>
      <c r="F197" s="216"/>
      <c r="G197" s="216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 t="s">
        <v>120</v>
      </c>
      <c r="AH197" s="206">
        <v>1</v>
      </c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</row>
    <row r="198" spans="1:60" outlineLevel="1" x14ac:dyDescent="0.2">
      <c r="A198" s="213"/>
      <c r="B198" s="214"/>
      <c r="C198" s="259" t="s">
        <v>131</v>
      </c>
      <c r="D198" s="221"/>
      <c r="E198" s="222">
        <v>51.792400000000001</v>
      </c>
      <c r="F198" s="216"/>
      <c r="G198" s="216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 t="s">
        <v>120</v>
      </c>
      <c r="AH198" s="206">
        <v>0</v>
      </c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06"/>
      <c r="AU198" s="206"/>
      <c r="AV198" s="206"/>
      <c r="AW198" s="206"/>
      <c r="AX198" s="206"/>
      <c r="AY198" s="206"/>
      <c r="AZ198" s="206"/>
      <c r="BA198" s="206"/>
      <c r="BB198" s="206"/>
      <c r="BC198" s="206"/>
      <c r="BD198" s="206"/>
      <c r="BE198" s="206"/>
      <c r="BF198" s="206"/>
      <c r="BG198" s="206"/>
      <c r="BH198" s="206"/>
    </row>
    <row r="199" spans="1:60" outlineLevel="1" x14ac:dyDescent="0.2">
      <c r="A199" s="213"/>
      <c r="B199" s="214"/>
      <c r="C199" s="260" t="s">
        <v>130</v>
      </c>
      <c r="D199" s="223"/>
      <c r="E199" s="224">
        <v>51.792400000000001</v>
      </c>
      <c r="F199" s="216"/>
      <c r="G199" s="216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120</v>
      </c>
      <c r="AH199" s="206">
        <v>1</v>
      </c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 x14ac:dyDescent="0.2">
      <c r="A200" s="213"/>
      <c r="B200" s="214"/>
      <c r="C200" s="259" t="s">
        <v>133</v>
      </c>
      <c r="D200" s="221"/>
      <c r="E200" s="222">
        <v>7.08</v>
      </c>
      <c r="F200" s="216"/>
      <c r="G200" s="216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120</v>
      </c>
      <c r="AH200" s="206">
        <v>0</v>
      </c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outlineLevel="1" x14ac:dyDescent="0.2">
      <c r="A201" s="213"/>
      <c r="B201" s="214"/>
      <c r="C201" s="260" t="s">
        <v>130</v>
      </c>
      <c r="D201" s="223"/>
      <c r="E201" s="224">
        <v>7.08</v>
      </c>
      <c r="F201" s="216"/>
      <c r="G201" s="216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120</v>
      </c>
      <c r="AH201" s="206">
        <v>1</v>
      </c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outlineLevel="1" x14ac:dyDescent="0.2">
      <c r="A202" s="232">
        <v>33</v>
      </c>
      <c r="B202" s="233" t="s">
        <v>242</v>
      </c>
      <c r="C202" s="254" t="s">
        <v>243</v>
      </c>
      <c r="D202" s="234" t="s">
        <v>114</v>
      </c>
      <c r="E202" s="235">
        <v>624.13160000000005</v>
      </c>
      <c r="F202" s="236"/>
      <c r="G202" s="237">
        <f>ROUND(E202*F202,2)</f>
        <v>0</v>
      </c>
      <c r="H202" s="236"/>
      <c r="I202" s="237">
        <f>ROUND(E202*H202,2)</f>
        <v>0</v>
      </c>
      <c r="J202" s="236"/>
      <c r="K202" s="237">
        <f>ROUND(E202*J202,2)</f>
        <v>0</v>
      </c>
      <c r="L202" s="237">
        <v>15</v>
      </c>
      <c r="M202" s="237">
        <f>G202*(1+L202/100)</f>
        <v>0</v>
      </c>
      <c r="N202" s="237">
        <v>9.5E-4</v>
      </c>
      <c r="O202" s="237">
        <f>ROUND(E202*N202,2)</f>
        <v>0.59</v>
      </c>
      <c r="P202" s="237">
        <v>0</v>
      </c>
      <c r="Q202" s="237">
        <f>ROUND(E202*P202,2)</f>
        <v>0</v>
      </c>
      <c r="R202" s="237"/>
      <c r="S202" s="237" t="s">
        <v>116</v>
      </c>
      <c r="T202" s="238" t="s">
        <v>116</v>
      </c>
      <c r="U202" s="216">
        <v>0</v>
      </c>
      <c r="V202" s="216">
        <f>ROUND(E202*U202,2)</f>
        <v>0</v>
      </c>
      <c r="W202" s="216"/>
      <c r="X202" s="206"/>
      <c r="Y202" s="206"/>
      <c r="Z202" s="206"/>
      <c r="AA202" s="206"/>
      <c r="AB202" s="206"/>
      <c r="AC202" s="206"/>
      <c r="AD202" s="206"/>
      <c r="AE202" s="206"/>
      <c r="AF202" s="206"/>
      <c r="AG202" s="206" t="s">
        <v>107</v>
      </c>
      <c r="AH202" s="206"/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  <c r="BH202" s="206"/>
    </row>
    <row r="203" spans="1:60" outlineLevel="1" x14ac:dyDescent="0.2">
      <c r="A203" s="213"/>
      <c r="B203" s="214"/>
      <c r="C203" s="259" t="s">
        <v>244</v>
      </c>
      <c r="D203" s="221"/>
      <c r="E203" s="222">
        <v>624.13160000000005</v>
      </c>
      <c r="F203" s="216"/>
      <c r="G203" s="216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 t="s">
        <v>120</v>
      </c>
      <c r="AH203" s="206">
        <v>0</v>
      </c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06"/>
      <c r="BA203" s="206"/>
      <c r="BB203" s="206"/>
      <c r="BC203" s="206"/>
      <c r="BD203" s="206"/>
      <c r="BE203" s="206"/>
      <c r="BF203" s="206"/>
      <c r="BG203" s="206"/>
      <c r="BH203" s="206"/>
    </row>
    <row r="204" spans="1:60" outlineLevel="1" x14ac:dyDescent="0.2">
      <c r="A204" s="232">
        <v>34</v>
      </c>
      <c r="B204" s="233" t="s">
        <v>245</v>
      </c>
      <c r="C204" s="254" t="s">
        <v>246</v>
      </c>
      <c r="D204" s="234" t="s">
        <v>114</v>
      </c>
      <c r="E204" s="235">
        <v>312.06580000000002</v>
      </c>
      <c r="F204" s="236"/>
      <c r="G204" s="237">
        <f>ROUND(E204*F204,2)</f>
        <v>0</v>
      </c>
      <c r="H204" s="236"/>
      <c r="I204" s="237">
        <f>ROUND(E204*H204,2)</f>
        <v>0</v>
      </c>
      <c r="J204" s="236"/>
      <c r="K204" s="237">
        <f>ROUND(E204*J204,2)</f>
        <v>0</v>
      </c>
      <c r="L204" s="237">
        <v>15</v>
      </c>
      <c r="M204" s="237">
        <f>G204*(1+L204/100)</f>
        <v>0</v>
      </c>
      <c r="N204" s="237">
        <v>0</v>
      </c>
      <c r="O204" s="237">
        <f>ROUND(E204*N204,2)</f>
        <v>0</v>
      </c>
      <c r="P204" s="237">
        <v>0</v>
      </c>
      <c r="Q204" s="237">
        <f>ROUND(E204*P204,2)</f>
        <v>0</v>
      </c>
      <c r="R204" s="237"/>
      <c r="S204" s="237" t="s">
        <v>116</v>
      </c>
      <c r="T204" s="238" t="s">
        <v>116</v>
      </c>
      <c r="U204" s="216">
        <v>0</v>
      </c>
      <c r="V204" s="216">
        <f>ROUND(E204*U204,2)</f>
        <v>0</v>
      </c>
      <c r="W204" s="216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 t="s">
        <v>107</v>
      </c>
      <c r="AH204" s="206"/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  <c r="BH204" s="206"/>
    </row>
    <row r="205" spans="1:60" outlineLevel="1" x14ac:dyDescent="0.2">
      <c r="A205" s="213"/>
      <c r="B205" s="214"/>
      <c r="C205" s="259" t="s">
        <v>123</v>
      </c>
      <c r="D205" s="221"/>
      <c r="E205" s="222">
        <v>59.75</v>
      </c>
      <c r="F205" s="216"/>
      <c r="G205" s="216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06"/>
      <c r="Y205" s="206"/>
      <c r="Z205" s="206"/>
      <c r="AA205" s="206"/>
      <c r="AB205" s="206"/>
      <c r="AC205" s="206"/>
      <c r="AD205" s="206"/>
      <c r="AE205" s="206"/>
      <c r="AF205" s="206"/>
      <c r="AG205" s="206" t="s">
        <v>120</v>
      </c>
      <c r="AH205" s="206">
        <v>0</v>
      </c>
      <c r="AI205" s="206"/>
      <c r="AJ205" s="206"/>
      <c r="AK205" s="206"/>
      <c r="AL205" s="206"/>
      <c r="AM205" s="206"/>
      <c r="AN205" s="206"/>
      <c r="AO205" s="206"/>
      <c r="AP205" s="206"/>
      <c r="AQ205" s="206"/>
      <c r="AR205" s="206"/>
      <c r="AS205" s="206"/>
      <c r="AT205" s="206"/>
      <c r="AU205" s="206"/>
      <c r="AV205" s="206"/>
      <c r="AW205" s="206"/>
      <c r="AX205" s="206"/>
      <c r="AY205" s="206"/>
      <c r="AZ205" s="206"/>
      <c r="BA205" s="206"/>
      <c r="BB205" s="206"/>
      <c r="BC205" s="206"/>
      <c r="BD205" s="206"/>
      <c r="BE205" s="206"/>
      <c r="BF205" s="206"/>
      <c r="BG205" s="206"/>
      <c r="BH205" s="206"/>
    </row>
    <row r="206" spans="1:60" outlineLevel="1" x14ac:dyDescent="0.2">
      <c r="A206" s="213"/>
      <c r="B206" s="214"/>
      <c r="C206" s="259" t="s">
        <v>124</v>
      </c>
      <c r="D206" s="221"/>
      <c r="E206" s="222">
        <v>63.43</v>
      </c>
      <c r="F206" s="216"/>
      <c r="G206" s="216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 t="s">
        <v>120</v>
      </c>
      <c r="AH206" s="206">
        <v>0</v>
      </c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  <c r="BH206" s="206"/>
    </row>
    <row r="207" spans="1:60" outlineLevel="1" x14ac:dyDescent="0.2">
      <c r="A207" s="213"/>
      <c r="B207" s="214"/>
      <c r="C207" s="259" t="s">
        <v>125</v>
      </c>
      <c r="D207" s="221"/>
      <c r="E207" s="222">
        <v>19.463999999999999</v>
      </c>
      <c r="F207" s="216"/>
      <c r="G207" s="216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120</v>
      </c>
      <c r="AH207" s="206">
        <v>0</v>
      </c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outlineLevel="1" x14ac:dyDescent="0.2">
      <c r="A208" s="213"/>
      <c r="B208" s="214"/>
      <c r="C208" s="259" t="s">
        <v>126</v>
      </c>
      <c r="D208" s="221"/>
      <c r="E208" s="222">
        <v>16.98</v>
      </c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120</v>
      </c>
      <c r="AH208" s="206">
        <v>0</v>
      </c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60" outlineLevel="1" x14ac:dyDescent="0.2">
      <c r="A209" s="213"/>
      <c r="B209" s="214"/>
      <c r="C209" s="259" t="s">
        <v>127</v>
      </c>
      <c r="D209" s="221"/>
      <c r="E209" s="222">
        <v>9.5831999999999997</v>
      </c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 t="s">
        <v>120</v>
      </c>
      <c r="AH209" s="206">
        <v>0</v>
      </c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06"/>
      <c r="AU209" s="206"/>
      <c r="AV209" s="206"/>
      <c r="AW209" s="206"/>
      <c r="AX209" s="206"/>
      <c r="AY209" s="206"/>
      <c r="AZ209" s="206"/>
      <c r="BA209" s="206"/>
      <c r="BB209" s="206"/>
      <c r="BC209" s="206"/>
      <c r="BD209" s="206"/>
      <c r="BE209" s="206"/>
      <c r="BF209" s="206"/>
      <c r="BG209" s="206"/>
      <c r="BH209" s="206"/>
    </row>
    <row r="210" spans="1:60" outlineLevel="1" x14ac:dyDescent="0.2">
      <c r="A210" s="213"/>
      <c r="B210" s="214"/>
      <c r="C210" s="259" t="s">
        <v>127</v>
      </c>
      <c r="D210" s="221"/>
      <c r="E210" s="222">
        <v>9.5831999999999997</v>
      </c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 t="s">
        <v>120</v>
      </c>
      <c r="AH210" s="206">
        <v>0</v>
      </c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  <c r="BH210" s="206"/>
    </row>
    <row r="211" spans="1:60" outlineLevel="1" x14ac:dyDescent="0.2">
      <c r="A211" s="213"/>
      <c r="B211" s="214"/>
      <c r="C211" s="259" t="s">
        <v>128</v>
      </c>
      <c r="D211" s="221"/>
      <c r="E211" s="222">
        <v>74.403000000000006</v>
      </c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 t="s">
        <v>120</v>
      </c>
      <c r="AH211" s="206">
        <v>0</v>
      </c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  <c r="BH211" s="206"/>
    </row>
    <row r="212" spans="1:60" outlineLevel="1" x14ac:dyDescent="0.2">
      <c r="A212" s="213"/>
      <c r="B212" s="214"/>
      <c r="C212" s="260" t="s">
        <v>130</v>
      </c>
      <c r="D212" s="223"/>
      <c r="E212" s="224">
        <v>253.1934</v>
      </c>
      <c r="F212" s="216"/>
      <c r="G212" s="216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 t="s">
        <v>120</v>
      </c>
      <c r="AH212" s="206">
        <v>1</v>
      </c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06"/>
      <c r="BA212" s="206"/>
      <c r="BB212" s="206"/>
      <c r="BC212" s="206"/>
      <c r="BD212" s="206"/>
      <c r="BE212" s="206"/>
      <c r="BF212" s="206"/>
      <c r="BG212" s="206"/>
      <c r="BH212" s="206"/>
    </row>
    <row r="213" spans="1:60" outlineLevel="1" x14ac:dyDescent="0.2">
      <c r="A213" s="213"/>
      <c r="B213" s="214"/>
      <c r="C213" s="259" t="s">
        <v>131</v>
      </c>
      <c r="D213" s="221"/>
      <c r="E213" s="222">
        <v>51.792400000000001</v>
      </c>
      <c r="F213" s="216"/>
      <c r="G213" s="216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 t="s">
        <v>120</v>
      </c>
      <c r="AH213" s="206">
        <v>0</v>
      </c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  <c r="BH213" s="206"/>
    </row>
    <row r="214" spans="1:60" outlineLevel="1" x14ac:dyDescent="0.2">
      <c r="A214" s="213"/>
      <c r="B214" s="214"/>
      <c r="C214" s="260" t="s">
        <v>130</v>
      </c>
      <c r="D214" s="223"/>
      <c r="E214" s="224">
        <v>51.792400000000001</v>
      </c>
      <c r="F214" s="216"/>
      <c r="G214" s="216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 t="s">
        <v>120</v>
      </c>
      <c r="AH214" s="206">
        <v>1</v>
      </c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</row>
    <row r="215" spans="1:60" outlineLevel="1" x14ac:dyDescent="0.2">
      <c r="A215" s="213"/>
      <c r="B215" s="214"/>
      <c r="C215" s="259" t="s">
        <v>133</v>
      </c>
      <c r="D215" s="221"/>
      <c r="E215" s="222">
        <v>7.08</v>
      </c>
      <c r="F215" s="216"/>
      <c r="G215" s="21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 t="s">
        <v>120</v>
      </c>
      <c r="AH215" s="206">
        <v>0</v>
      </c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  <c r="BH215" s="206"/>
    </row>
    <row r="216" spans="1:60" outlineLevel="1" x14ac:dyDescent="0.2">
      <c r="A216" s="213"/>
      <c r="B216" s="214"/>
      <c r="C216" s="260" t="s">
        <v>130</v>
      </c>
      <c r="D216" s="223"/>
      <c r="E216" s="224">
        <v>7.08</v>
      </c>
      <c r="F216" s="216"/>
      <c r="G216" s="216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06"/>
      <c r="Y216" s="206"/>
      <c r="Z216" s="206"/>
      <c r="AA216" s="206"/>
      <c r="AB216" s="206"/>
      <c r="AC216" s="206"/>
      <c r="AD216" s="206"/>
      <c r="AE216" s="206"/>
      <c r="AF216" s="206"/>
      <c r="AG216" s="206" t="s">
        <v>120</v>
      </c>
      <c r="AH216" s="206">
        <v>1</v>
      </c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06"/>
      <c r="AU216" s="206"/>
      <c r="AV216" s="206"/>
      <c r="AW216" s="206"/>
      <c r="AX216" s="206"/>
      <c r="AY216" s="206"/>
      <c r="AZ216" s="206"/>
      <c r="BA216" s="206"/>
      <c r="BB216" s="206"/>
      <c r="BC216" s="206"/>
      <c r="BD216" s="206"/>
      <c r="BE216" s="206"/>
      <c r="BF216" s="206"/>
      <c r="BG216" s="206"/>
      <c r="BH216" s="206"/>
    </row>
    <row r="217" spans="1:60" outlineLevel="1" x14ac:dyDescent="0.2">
      <c r="A217" s="232">
        <v>35</v>
      </c>
      <c r="B217" s="233" t="s">
        <v>247</v>
      </c>
      <c r="C217" s="254" t="s">
        <v>248</v>
      </c>
      <c r="D217" s="234" t="s">
        <v>114</v>
      </c>
      <c r="E217" s="235">
        <v>312.06580000000002</v>
      </c>
      <c r="F217" s="236"/>
      <c r="G217" s="237">
        <f>ROUND(E217*F217,2)</f>
        <v>0</v>
      </c>
      <c r="H217" s="236"/>
      <c r="I217" s="237">
        <f>ROUND(E217*H217,2)</f>
        <v>0</v>
      </c>
      <c r="J217" s="236"/>
      <c r="K217" s="237">
        <f>ROUND(E217*J217,2)</f>
        <v>0</v>
      </c>
      <c r="L217" s="237">
        <v>15</v>
      </c>
      <c r="M217" s="237">
        <f>G217*(1+L217/100)</f>
        <v>0</v>
      </c>
      <c r="N217" s="237">
        <v>0</v>
      </c>
      <c r="O217" s="237">
        <f>ROUND(E217*N217,2)</f>
        <v>0</v>
      </c>
      <c r="P217" s="237">
        <v>0</v>
      </c>
      <c r="Q217" s="237">
        <f>ROUND(E217*P217,2)</f>
        <v>0</v>
      </c>
      <c r="R217" s="237"/>
      <c r="S217" s="237" t="s">
        <v>116</v>
      </c>
      <c r="T217" s="238" t="s">
        <v>116</v>
      </c>
      <c r="U217" s="216">
        <v>0</v>
      </c>
      <c r="V217" s="216">
        <f>ROUND(E217*U217,2)</f>
        <v>0</v>
      </c>
      <c r="W217" s="216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 t="s">
        <v>107</v>
      </c>
      <c r="AH217" s="206"/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</row>
    <row r="218" spans="1:60" outlineLevel="1" x14ac:dyDescent="0.2">
      <c r="A218" s="213"/>
      <c r="B218" s="214"/>
      <c r="C218" s="255" t="s">
        <v>178</v>
      </c>
      <c r="D218" s="240"/>
      <c r="E218" s="240"/>
      <c r="F218" s="240"/>
      <c r="G218" s="240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 t="s">
        <v>109</v>
      </c>
      <c r="AH218" s="206"/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  <c r="BH218" s="206"/>
    </row>
    <row r="219" spans="1:60" outlineLevel="1" x14ac:dyDescent="0.2">
      <c r="A219" s="213"/>
      <c r="B219" s="214"/>
      <c r="C219" s="257" t="s">
        <v>179</v>
      </c>
      <c r="D219" s="241"/>
      <c r="E219" s="241"/>
      <c r="F219" s="241"/>
      <c r="G219" s="241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 t="s">
        <v>109</v>
      </c>
      <c r="AH219" s="206"/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</row>
    <row r="220" spans="1:60" outlineLevel="1" x14ac:dyDescent="0.2">
      <c r="A220" s="213"/>
      <c r="B220" s="214"/>
      <c r="C220" s="259" t="s">
        <v>123</v>
      </c>
      <c r="D220" s="221"/>
      <c r="E220" s="222">
        <v>59.75</v>
      </c>
      <c r="F220" s="216"/>
      <c r="G220" s="216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 t="s">
        <v>120</v>
      </c>
      <c r="AH220" s="206">
        <v>0</v>
      </c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</row>
    <row r="221" spans="1:60" outlineLevel="1" x14ac:dyDescent="0.2">
      <c r="A221" s="213"/>
      <c r="B221" s="214"/>
      <c r="C221" s="259" t="s">
        <v>124</v>
      </c>
      <c r="D221" s="221"/>
      <c r="E221" s="222">
        <v>63.43</v>
      </c>
      <c r="F221" s="216"/>
      <c r="G221" s="216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 t="s">
        <v>120</v>
      </c>
      <c r="AH221" s="206">
        <v>0</v>
      </c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</row>
    <row r="222" spans="1:60" outlineLevel="1" x14ac:dyDescent="0.2">
      <c r="A222" s="213"/>
      <c r="B222" s="214"/>
      <c r="C222" s="259" t="s">
        <v>125</v>
      </c>
      <c r="D222" s="221"/>
      <c r="E222" s="222">
        <v>19.463999999999999</v>
      </c>
      <c r="F222" s="216"/>
      <c r="G222" s="216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 t="s">
        <v>120</v>
      </c>
      <c r="AH222" s="206">
        <v>0</v>
      </c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</row>
    <row r="223" spans="1:60" outlineLevel="1" x14ac:dyDescent="0.2">
      <c r="A223" s="213"/>
      <c r="B223" s="214"/>
      <c r="C223" s="259" t="s">
        <v>126</v>
      </c>
      <c r="D223" s="221"/>
      <c r="E223" s="222">
        <v>16.98</v>
      </c>
      <c r="F223" s="216"/>
      <c r="G223" s="216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 t="s">
        <v>120</v>
      </c>
      <c r="AH223" s="206">
        <v>0</v>
      </c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</row>
    <row r="224" spans="1:60" outlineLevel="1" x14ac:dyDescent="0.2">
      <c r="A224" s="213"/>
      <c r="B224" s="214"/>
      <c r="C224" s="259" t="s">
        <v>127</v>
      </c>
      <c r="D224" s="221"/>
      <c r="E224" s="222">
        <v>9.5831999999999997</v>
      </c>
      <c r="F224" s="216"/>
      <c r="G224" s="216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 t="s">
        <v>120</v>
      </c>
      <c r="AH224" s="206">
        <v>0</v>
      </c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06"/>
      <c r="AU224" s="206"/>
      <c r="AV224" s="206"/>
      <c r="AW224" s="206"/>
      <c r="AX224" s="206"/>
      <c r="AY224" s="206"/>
      <c r="AZ224" s="206"/>
      <c r="BA224" s="206"/>
      <c r="BB224" s="206"/>
      <c r="BC224" s="206"/>
      <c r="BD224" s="206"/>
      <c r="BE224" s="206"/>
      <c r="BF224" s="206"/>
      <c r="BG224" s="206"/>
      <c r="BH224" s="206"/>
    </row>
    <row r="225" spans="1:60" outlineLevel="1" x14ac:dyDescent="0.2">
      <c r="A225" s="213"/>
      <c r="B225" s="214"/>
      <c r="C225" s="259" t="s">
        <v>127</v>
      </c>
      <c r="D225" s="221"/>
      <c r="E225" s="222">
        <v>9.5831999999999997</v>
      </c>
      <c r="F225" s="216"/>
      <c r="G225" s="216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 t="s">
        <v>120</v>
      </c>
      <c r="AH225" s="206">
        <v>0</v>
      </c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  <c r="BH225" s="206"/>
    </row>
    <row r="226" spans="1:60" outlineLevel="1" x14ac:dyDescent="0.2">
      <c r="A226" s="213"/>
      <c r="B226" s="214"/>
      <c r="C226" s="259" t="s">
        <v>128</v>
      </c>
      <c r="D226" s="221"/>
      <c r="E226" s="222">
        <v>74.403000000000006</v>
      </c>
      <c r="F226" s="216"/>
      <c r="G226" s="216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06"/>
      <c r="Y226" s="206"/>
      <c r="Z226" s="206"/>
      <c r="AA226" s="206"/>
      <c r="AB226" s="206"/>
      <c r="AC226" s="206"/>
      <c r="AD226" s="206"/>
      <c r="AE226" s="206"/>
      <c r="AF226" s="206"/>
      <c r="AG226" s="206" t="s">
        <v>120</v>
      </c>
      <c r="AH226" s="206">
        <v>0</v>
      </c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  <c r="BH226" s="206"/>
    </row>
    <row r="227" spans="1:60" outlineLevel="1" x14ac:dyDescent="0.2">
      <c r="A227" s="213"/>
      <c r="B227" s="214"/>
      <c r="C227" s="260" t="s">
        <v>130</v>
      </c>
      <c r="D227" s="223"/>
      <c r="E227" s="224">
        <v>253.1934</v>
      </c>
      <c r="F227" s="216"/>
      <c r="G227" s="216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 t="s">
        <v>120</v>
      </c>
      <c r="AH227" s="206">
        <v>1</v>
      </c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  <c r="BH227" s="206"/>
    </row>
    <row r="228" spans="1:60" outlineLevel="1" x14ac:dyDescent="0.2">
      <c r="A228" s="213"/>
      <c r="B228" s="214"/>
      <c r="C228" s="259" t="s">
        <v>131</v>
      </c>
      <c r="D228" s="221"/>
      <c r="E228" s="222">
        <v>51.792400000000001</v>
      </c>
      <c r="F228" s="216"/>
      <c r="G228" s="216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 t="s">
        <v>120</v>
      </c>
      <c r="AH228" s="206">
        <v>0</v>
      </c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06"/>
      <c r="BB228" s="206"/>
      <c r="BC228" s="206"/>
      <c r="BD228" s="206"/>
      <c r="BE228" s="206"/>
      <c r="BF228" s="206"/>
      <c r="BG228" s="206"/>
      <c r="BH228" s="206"/>
    </row>
    <row r="229" spans="1:60" outlineLevel="1" x14ac:dyDescent="0.2">
      <c r="A229" s="213"/>
      <c r="B229" s="214"/>
      <c r="C229" s="260" t="s">
        <v>130</v>
      </c>
      <c r="D229" s="223"/>
      <c r="E229" s="224">
        <v>51.792400000000001</v>
      </c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06"/>
      <c r="Y229" s="206"/>
      <c r="Z229" s="206"/>
      <c r="AA229" s="206"/>
      <c r="AB229" s="206"/>
      <c r="AC229" s="206"/>
      <c r="AD229" s="206"/>
      <c r="AE229" s="206"/>
      <c r="AF229" s="206"/>
      <c r="AG229" s="206" t="s">
        <v>120</v>
      </c>
      <c r="AH229" s="206">
        <v>1</v>
      </c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  <c r="BH229" s="206"/>
    </row>
    <row r="230" spans="1:60" outlineLevel="1" x14ac:dyDescent="0.2">
      <c r="A230" s="213"/>
      <c r="B230" s="214"/>
      <c r="C230" s="259" t="s">
        <v>133</v>
      </c>
      <c r="D230" s="221"/>
      <c r="E230" s="222">
        <v>7.08</v>
      </c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 t="s">
        <v>120</v>
      </c>
      <c r="AH230" s="206">
        <v>0</v>
      </c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06"/>
      <c r="AU230" s="206"/>
      <c r="AV230" s="206"/>
      <c r="AW230" s="206"/>
      <c r="AX230" s="206"/>
      <c r="AY230" s="206"/>
      <c r="AZ230" s="206"/>
      <c r="BA230" s="206"/>
      <c r="BB230" s="206"/>
      <c r="BC230" s="206"/>
      <c r="BD230" s="206"/>
      <c r="BE230" s="206"/>
      <c r="BF230" s="206"/>
      <c r="BG230" s="206"/>
      <c r="BH230" s="206"/>
    </row>
    <row r="231" spans="1:60" outlineLevel="1" x14ac:dyDescent="0.2">
      <c r="A231" s="213"/>
      <c r="B231" s="214"/>
      <c r="C231" s="260" t="s">
        <v>130</v>
      </c>
      <c r="D231" s="223"/>
      <c r="E231" s="224">
        <v>7.08</v>
      </c>
      <c r="F231" s="216"/>
      <c r="G231" s="216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06"/>
      <c r="Y231" s="206"/>
      <c r="Z231" s="206"/>
      <c r="AA231" s="206"/>
      <c r="AB231" s="206"/>
      <c r="AC231" s="206"/>
      <c r="AD231" s="206"/>
      <c r="AE231" s="206"/>
      <c r="AF231" s="206"/>
      <c r="AG231" s="206" t="s">
        <v>120</v>
      </c>
      <c r="AH231" s="206">
        <v>1</v>
      </c>
      <c r="AI231" s="206"/>
      <c r="AJ231" s="206"/>
      <c r="AK231" s="206"/>
      <c r="AL231" s="206"/>
      <c r="AM231" s="206"/>
      <c r="AN231" s="206"/>
      <c r="AO231" s="206"/>
      <c r="AP231" s="206"/>
      <c r="AQ231" s="206"/>
      <c r="AR231" s="206"/>
      <c r="AS231" s="206"/>
      <c r="AT231" s="206"/>
      <c r="AU231" s="206"/>
      <c r="AV231" s="206"/>
      <c r="AW231" s="206"/>
      <c r="AX231" s="206"/>
      <c r="AY231" s="206"/>
      <c r="AZ231" s="206"/>
      <c r="BA231" s="206"/>
      <c r="BB231" s="206"/>
      <c r="BC231" s="206"/>
      <c r="BD231" s="206"/>
      <c r="BE231" s="206"/>
      <c r="BF231" s="206"/>
      <c r="BG231" s="206"/>
      <c r="BH231" s="206"/>
    </row>
    <row r="232" spans="1:60" outlineLevel="1" x14ac:dyDescent="0.2">
      <c r="A232" s="232">
        <v>36</v>
      </c>
      <c r="B232" s="233" t="s">
        <v>249</v>
      </c>
      <c r="C232" s="254" t="s">
        <v>250</v>
      </c>
      <c r="D232" s="234" t="s">
        <v>114</v>
      </c>
      <c r="E232" s="235">
        <v>624.13160000000005</v>
      </c>
      <c r="F232" s="236"/>
      <c r="G232" s="237">
        <f>ROUND(E232*F232,2)</f>
        <v>0</v>
      </c>
      <c r="H232" s="236"/>
      <c r="I232" s="237">
        <f>ROUND(E232*H232,2)</f>
        <v>0</v>
      </c>
      <c r="J232" s="236"/>
      <c r="K232" s="237">
        <f>ROUND(E232*J232,2)</f>
        <v>0</v>
      </c>
      <c r="L232" s="237">
        <v>15</v>
      </c>
      <c r="M232" s="237">
        <f>G232*(1+L232/100)</f>
        <v>0</v>
      </c>
      <c r="N232" s="237">
        <v>0</v>
      </c>
      <c r="O232" s="237">
        <f>ROUND(E232*N232,2)</f>
        <v>0</v>
      </c>
      <c r="P232" s="237">
        <v>0</v>
      </c>
      <c r="Q232" s="237">
        <f>ROUND(E232*P232,2)</f>
        <v>0</v>
      </c>
      <c r="R232" s="237"/>
      <c r="S232" s="237" t="s">
        <v>116</v>
      </c>
      <c r="T232" s="238" t="s">
        <v>116</v>
      </c>
      <c r="U232" s="216">
        <v>0</v>
      </c>
      <c r="V232" s="216">
        <f>ROUND(E232*U232,2)</f>
        <v>0</v>
      </c>
      <c r="W232" s="216"/>
      <c r="X232" s="206"/>
      <c r="Y232" s="206"/>
      <c r="Z232" s="206"/>
      <c r="AA232" s="206"/>
      <c r="AB232" s="206"/>
      <c r="AC232" s="206"/>
      <c r="AD232" s="206"/>
      <c r="AE232" s="206"/>
      <c r="AF232" s="206"/>
      <c r="AG232" s="206" t="s">
        <v>107</v>
      </c>
      <c r="AH232" s="206"/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  <c r="BH232" s="206"/>
    </row>
    <row r="233" spans="1:60" outlineLevel="1" x14ac:dyDescent="0.2">
      <c r="A233" s="213"/>
      <c r="B233" s="214"/>
      <c r="C233" s="259" t="s">
        <v>244</v>
      </c>
      <c r="D233" s="221"/>
      <c r="E233" s="222">
        <v>624.13160000000005</v>
      </c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 t="s">
        <v>120</v>
      </c>
      <c r="AH233" s="206">
        <v>0</v>
      </c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  <c r="BH233" s="206"/>
    </row>
    <row r="234" spans="1:60" outlineLevel="1" x14ac:dyDescent="0.2">
      <c r="A234" s="232">
        <v>37</v>
      </c>
      <c r="B234" s="233" t="s">
        <v>251</v>
      </c>
      <c r="C234" s="254" t="s">
        <v>252</v>
      </c>
      <c r="D234" s="234" t="s">
        <v>114</v>
      </c>
      <c r="E234" s="235">
        <v>312.06580000000002</v>
      </c>
      <c r="F234" s="236"/>
      <c r="G234" s="237">
        <f>ROUND(E234*F234,2)</f>
        <v>0</v>
      </c>
      <c r="H234" s="236"/>
      <c r="I234" s="237">
        <f>ROUND(E234*H234,2)</f>
        <v>0</v>
      </c>
      <c r="J234" s="236"/>
      <c r="K234" s="237">
        <f>ROUND(E234*J234,2)</f>
        <v>0</v>
      </c>
      <c r="L234" s="237">
        <v>15</v>
      </c>
      <c r="M234" s="237">
        <f>G234*(1+L234/100)</f>
        <v>0</v>
      </c>
      <c r="N234" s="237">
        <v>0</v>
      </c>
      <c r="O234" s="237">
        <f>ROUND(E234*N234,2)</f>
        <v>0</v>
      </c>
      <c r="P234" s="237">
        <v>0</v>
      </c>
      <c r="Q234" s="237">
        <f>ROUND(E234*P234,2)</f>
        <v>0</v>
      </c>
      <c r="R234" s="237"/>
      <c r="S234" s="237" t="s">
        <v>116</v>
      </c>
      <c r="T234" s="238" t="s">
        <v>116</v>
      </c>
      <c r="U234" s="216">
        <v>0</v>
      </c>
      <c r="V234" s="216">
        <f>ROUND(E234*U234,2)</f>
        <v>0</v>
      </c>
      <c r="W234" s="216"/>
      <c r="X234" s="206"/>
      <c r="Y234" s="206"/>
      <c r="Z234" s="206"/>
      <c r="AA234" s="206"/>
      <c r="AB234" s="206"/>
      <c r="AC234" s="206"/>
      <c r="AD234" s="206"/>
      <c r="AE234" s="206"/>
      <c r="AF234" s="206"/>
      <c r="AG234" s="206" t="s">
        <v>107</v>
      </c>
      <c r="AH234" s="206"/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06"/>
      <c r="AU234" s="206"/>
      <c r="AV234" s="206"/>
      <c r="AW234" s="206"/>
      <c r="AX234" s="206"/>
      <c r="AY234" s="206"/>
      <c r="AZ234" s="206"/>
      <c r="BA234" s="206"/>
      <c r="BB234" s="206"/>
      <c r="BC234" s="206"/>
      <c r="BD234" s="206"/>
      <c r="BE234" s="206"/>
      <c r="BF234" s="206"/>
      <c r="BG234" s="206"/>
      <c r="BH234" s="206"/>
    </row>
    <row r="235" spans="1:60" outlineLevel="1" x14ac:dyDescent="0.2">
      <c r="A235" s="213"/>
      <c r="B235" s="214"/>
      <c r="C235" s="259" t="s">
        <v>123</v>
      </c>
      <c r="D235" s="221"/>
      <c r="E235" s="222">
        <v>59.75</v>
      </c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06"/>
      <c r="Y235" s="206"/>
      <c r="Z235" s="206"/>
      <c r="AA235" s="206"/>
      <c r="AB235" s="206"/>
      <c r="AC235" s="206"/>
      <c r="AD235" s="206"/>
      <c r="AE235" s="206"/>
      <c r="AF235" s="206"/>
      <c r="AG235" s="206" t="s">
        <v>120</v>
      </c>
      <c r="AH235" s="206">
        <v>0</v>
      </c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  <c r="BH235" s="206"/>
    </row>
    <row r="236" spans="1:60" outlineLevel="1" x14ac:dyDescent="0.2">
      <c r="A236" s="213"/>
      <c r="B236" s="214"/>
      <c r="C236" s="259" t="s">
        <v>124</v>
      </c>
      <c r="D236" s="221"/>
      <c r="E236" s="222">
        <v>63.43</v>
      </c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 t="s">
        <v>120</v>
      </c>
      <c r="AH236" s="206">
        <v>0</v>
      </c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06"/>
      <c r="BB236" s="206"/>
      <c r="BC236" s="206"/>
      <c r="BD236" s="206"/>
      <c r="BE236" s="206"/>
      <c r="BF236" s="206"/>
      <c r="BG236" s="206"/>
      <c r="BH236" s="206"/>
    </row>
    <row r="237" spans="1:60" outlineLevel="1" x14ac:dyDescent="0.2">
      <c r="A237" s="213"/>
      <c r="B237" s="214"/>
      <c r="C237" s="259" t="s">
        <v>125</v>
      </c>
      <c r="D237" s="221"/>
      <c r="E237" s="222">
        <v>19.463999999999999</v>
      </c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 t="s">
        <v>120</v>
      </c>
      <c r="AH237" s="206">
        <v>0</v>
      </c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  <c r="BH237" s="206"/>
    </row>
    <row r="238" spans="1:60" outlineLevel="1" x14ac:dyDescent="0.2">
      <c r="A238" s="213"/>
      <c r="B238" s="214"/>
      <c r="C238" s="259" t="s">
        <v>126</v>
      </c>
      <c r="D238" s="221"/>
      <c r="E238" s="222">
        <v>16.98</v>
      </c>
      <c r="F238" s="216"/>
      <c r="G238" s="216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 t="s">
        <v>120</v>
      </c>
      <c r="AH238" s="206">
        <v>0</v>
      </c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06"/>
      <c r="AU238" s="206"/>
      <c r="AV238" s="206"/>
      <c r="AW238" s="206"/>
      <c r="AX238" s="206"/>
      <c r="AY238" s="206"/>
      <c r="AZ238" s="206"/>
      <c r="BA238" s="206"/>
      <c r="BB238" s="206"/>
      <c r="BC238" s="206"/>
      <c r="BD238" s="206"/>
      <c r="BE238" s="206"/>
      <c r="BF238" s="206"/>
      <c r="BG238" s="206"/>
      <c r="BH238" s="206"/>
    </row>
    <row r="239" spans="1:60" outlineLevel="1" x14ac:dyDescent="0.2">
      <c r="A239" s="213"/>
      <c r="B239" s="214"/>
      <c r="C239" s="259" t="s">
        <v>127</v>
      </c>
      <c r="D239" s="221"/>
      <c r="E239" s="222">
        <v>9.5831999999999997</v>
      </c>
      <c r="F239" s="216"/>
      <c r="G239" s="216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 t="s">
        <v>120</v>
      </c>
      <c r="AH239" s="206">
        <v>0</v>
      </c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06"/>
      <c r="AU239" s="206"/>
      <c r="AV239" s="206"/>
      <c r="AW239" s="206"/>
      <c r="AX239" s="206"/>
      <c r="AY239" s="206"/>
      <c r="AZ239" s="206"/>
      <c r="BA239" s="206"/>
      <c r="BB239" s="206"/>
      <c r="BC239" s="206"/>
      <c r="BD239" s="206"/>
      <c r="BE239" s="206"/>
      <c r="BF239" s="206"/>
      <c r="BG239" s="206"/>
      <c r="BH239" s="206"/>
    </row>
    <row r="240" spans="1:60" outlineLevel="1" x14ac:dyDescent="0.2">
      <c r="A240" s="213"/>
      <c r="B240" s="214"/>
      <c r="C240" s="259" t="s">
        <v>127</v>
      </c>
      <c r="D240" s="221"/>
      <c r="E240" s="222">
        <v>9.5831999999999997</v>
      </c>
      <c r="F240" s="216"/>
      <c r="G240" s="216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 t="s">
        <v>120</v>
      </c>
      <c r="AH240" s="206">
        <v>0</v>
      </c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06"/>
      <c r="AU240" s="206"/>
      <c r="AV240" s="206"/>
      <c r="AW240" s="206"/>
      <c r="AX240" s="206"/>
      <c r="AY240" s="206"/>
      <c r="AZ240" s="206"/>
      <c r="BA240" s="206"/>
      <c r="BB240" s="206"/>
      <c r="BC240" s="206"/>
      <c r="BD240" s="206"/>
      <c r="BE240" s="206"/>
      <c r="BF240" s="206"/>
      <c r="BG240" s="206"/>
      <c r="BH240" s="206"/>
    </row>
    <row r="241" spans="1:60" outlineLevel="1" x14ac:dyDescent="0.2">
      <c r="A241" s="213"/>
      <c r="B241" s="214"/>
      <c r="C241" s="259" t="s">
        <v>128</v>
      </c>
      <c r="D241" s="221"/>
      <c r="E241" s="222">
        <v>74.403000000000006</v>
      </c>
      <c r="F241" s="216"/>
      <c r="G241" s="216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 t="s">
        <v>120</v>
      </c>
      <c r="AH241" s="206">
        <v>0</v>
      </c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06"/>
      <c r="AU241" s="206"/>
      <c r="AV241" s="206"/>
      <c r="AW241" s="206"/>
      <c r="AX241" s="206"/>
      <c r="AY241" s="206"/>
      <c r="AZ241" s="206"/>
      <c r="BA241" s="206"/>
      <c r="BB241" s="206"/>
      <c r="BC241" s="206"/>
      <c r="BD241" s="206"/>
      <c r="BE241" s="206"/>
      <c r="BF241" s="206"/>
      <c r="BG241" s="206"/>
      <c r="BH241" s="206"/>
    </row>
    <row r="242" spans="1:60" outlineLevel="1" x14ac:dyDescent="0.2">
      <c r="A242" s="213"/>
      <c r="B242" s="214"/>
      <c r="C242" s="260" t="s">
        <v>130</v>
      </c>
      <c r="D242" s="223"/>
      <c r="E242" s="224">
        <v>253.1934</v>
      </c>
      <c r="F242" s="216"/>
      <c r="G242" s="216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06"/>
      <c r="Y242" s="206"/>
      <c r="Z242" s="206"/>
      <c r="AA242" s="206"/>
      <c r="AB242" s="206"/>
      <c r="AC242" s="206"/>
      <c r="AD242" s="206"/>
      <c r="AE242" s="206"/>
      <c r="AF242" s="206"/>
      <c r="AG242" s="206" t="s">
        <v>120</v>
      </c>
      <c r="AH242" s="206">
        <v>1</v>
      </c>
      <c r="AI242" s="206"/>
      <c r="AJ242" s="206"/>
      <c r="AK242" s="206"/>
      <c r="AL242" s="206"/>
      <c r="AM242" s="206"/>
      <c r="AN242" s="206"/>
      <c r="AO242" s="206"/>
      <c r="AP242" s="206"/>
      <c r="AQ242" s="206"/>
      <c r="AR242" s="206"/>
      <c r="AS242" s="206"/>
      <c r="AT242" s="206"/>
      <c r="AU242" s="206"/>
      <c r="AV242" s="206"/>
      <c r="AW242" s="206"/>
      <c r="AX242" s="206"/>
      <c r="AY242" s="206"/>
      <c r="AZ242" s="206"/>
      <c r="BA242" s="206"/>
      <c r="BB242" s="206"/>
      <c r="BC242" s="206"/>
      <c r="BD242" s="206"/>
      <c r="BE242" s="206"/>
      <c r="BF242" s="206"/>
      <c r="BG242" s="206"/>
      <c r="BH242" s="206"/>
    </row>
    <row r="243" spans="1:60" outlineLevel="1" x14ac:dyDescent="0.2">
      <c r="A243" s="213"/>
      <c r="B243" s="214"/>
      <c r="C243" s="259" t="s">
        <v>131</v>
      </c>
      <c r="D243" s="221"/>
      <c r="E243" s="222">
        <v>51.792400000000001</v>
      </c>
      <c r="F243" s="216"/>
      <c r="G243" s="216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06"/>
      <c r="Y243" s="206"/>
      <c r="Z243" s="206"/>
      <c r="AA243" s="206"/>
      <c r="AB243" s="206"/>
      <c r="AC243" s="206"/>
      <c r="AD243" s="206"/>
      <c r="AE243" s="206"/>
      <c r="AF243" s="206"/>
      <c r="AG243" s="206" t="s">
        <v>120</v>
      </c>
      <c r="AH243" s="206">
        <v>0</v>
      </c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06"/>
      <c r="AU243" s="206"/>
      <c r="AV243" s="206"/>
      <c r="AW243" s="206"/>
      <c r="AX243" s="206"/>
      <c r="AY243" s="206"/>
      <c r="AZ243" s="206"/>
      <c r="BA243" s="206"/>
      <c r="BB243" s="206"/>
      <c r="BC243" s="206"/>
      <c r="BD243" s="206"/>
      <c r="BE243" s="206"/>
      <c r="BF243" s="206"/>
      <c r="BG243" s="206"/>
      <c r="BH243" s="206"/>
    </row>
    <row r="244" spans="1:60" outlineLevel="1" x14ac:dyDescent="0.2">
      <c r="A244" s="213"/>
      <c r="B244" s="214"/>
      <c r="C244" s="260" t="s">
        <v>130</v>
      </c>
      <c r="D244" s="223"/>
      <c r="E244" s="224">
        <v>51.792400000000001</v>
      </c>
      <c r="F244" s="216"/>
      <c r="G244" s="216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06"/>
      <c r="Y244" s="206"/>
      <c r="Z244" s="206"/>
      <c r="AA244" s="206"/>
      <c r="AB244" s="206"/>
      <c r="AC244" s="206"/>
      <c r="AD244" s="206"/>
      <c r="AE244" s="206"/>
      <c r="AF244" s="206"/>
      <c r="AG244" s="206" t="s">
        <v>120</v>
      </c>
      <c r="AH244" s="206">
        <v>1</v>
      </c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06"/>
      <c r="AU244" s="206"/>
      <c r="AV244" s="206"/>
      <c r="AW244" s="206"/>
      <c r="AX244" s="206"/>
      <c r="AY244" s="206"/>
      <c r="AZ244" s="206"/>
      <c r="BA244" s="206"/>
      <c r="BB244" s="206"/>
      <c r="BC244" s="206"/>
      <c r="BD244" s="206"/>
      <c r="BE244" s="206"/>
      <c r="BF244" s="206"/>
      <c r="BG244" s="206"/>
      <c r="BH244" s="206"/>
    </row>
    <row r="245" spans="1:60" outlineLevel="1" x14ac:dyDescent="0.2">
      <c r="A245" s="213"/>
      <c r="B245" s="214"/>
      <c r="C245" s="259" t="s">
        <v>133</v>
      </c>
      <c r="D245" s="221"/>
      <c r="E245" s="222">
        <v>7.08</v>
      </c>
      <c r="F245" s="216"/>
      <c r="G245" s="216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06"/>
      <c r="Y245" s="206"/>
      <c r="Z245" s="206"/>
      <c r="AA245" s="206"/>
      <c r="AB245" s="206"/>
      <c r="AC245" s="206"/>
      <c r="AD245" s="206"/>
      <c r="AE245" s="206"/>
      <c r="AF245" s="206"/>
      <c r="AG245" s="206" t="s">
        <v>120</v>
      </c>
      <c r="AH245" s="206">
        <v>0</v>
      </c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06"/>
      <c r="AU245" s="206"/>
      <c r="AV245" s="206"/>
      <c r="AW245" s="206"/>
      <c r="AX245" s="206"/>
      <c r="AY245" s="206"/>
      <c r="AZ245" s="206"/>
      <c r="BA245" s="206"/>
      <c r="BB245" s="206"/>
      <c r="BC245" s="206"/>
      <c r="BD245" s="206"/>
      <c r="BE245" s="206"/>
      <c r="BF245" s="206"/>
      <c r="BG245" s="206"/>
      <c r="BH245" s="206"/>
    </row>
    <row r="246" spans="1:60" outlineLevel="1" x14ac:dyDescent="0.2">
      <c r="A246" s="213"/>
      <c r="B246" s="214"/>
      <c r="C246" s="260" t="s">
        <v>130</v>
      </c>
      <c r="D246" s="223"/>
      <c r="E246" s="224">
        <v>7.08</v>
      </c>
      <c r="F246" s="216"/>
      <c r="G246" s="216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 t="s">
        <v>120</v>
      </c>
      <c r="AH246" s="206">
        <v>1</v>
      </c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06"/>
      <c r="AU246" s="206"/>
      <c r="AV246" s="206"/>
      <c r="AW246" s="206"/>
      <c r="AX246" s="206"/>
      <c r="AY246" s="206"/>
      <c r="AZ246" s="206"/>
      <c r="BA246" s="206"/>
      <c r="BB246" s="206"/>
      <c r="BC246" s="206"/>
      <c r="BD246" s="206"/>
      <c r="BE246" s="206"/>
      <c r="BF246" s="206"/>
      <c r="BG246" s="206"/>
      <c r="BH246" s="206"/>
    </row>
    <row r="247" spans="1:60" outlineLevel="1" x14ac:dyDescent="0.2">
      <c r="A247" s="243">
        <v>38</v>
      </c>
      <c r="B247" s="244" t="s">
        <v>253</v>
      </c>
      <c r="C247" s="261" t="s">
        <v>254</v>
      </c>
      <c r="D247" s="245" t="s">
        <v>255</v>
      </c>
      <c r="E247" s="246">
        <v>1</v>
      </c>
      <c r="F247" s="247"/>
      <c r="G247" s="248">
        <f>ROUND(E247*F247,2)</f>
        <v>0</v>
      </c>
      <c r="H247" s="247"/>
      <c r="I247" s="248">
        <f>ROUND(E247*H247,2)</f>
        <v>0</v>
      </c>
      <c r="J247" s="247"/>
      <c r="K247" s="248">
        <f>ROUND(E247*J247,2)</f>
        <v>0</v>
      </c>
      <c r="L247" s="248">
        <v>15</v>
      </c>
      <c r="M247" s="248">
        <f>G247*(1+L247/100)</f>
        <v>0</v>
      </c>
      <c r="N247" s="248">
        <v>0</v>
      </c>
      <c r="O247" s="248">
        <f>ROUND(E247*N247,2)</f>
        <v>0</v>
      </c>
      <c r="P247" s="248">
        <v>0</v>
      </c>
      <c r="Q247" s="248">
        <f>ROUND(E247*P247,2)</f>
        <v>0</v>
      </c>
      <c r="R247" s="248"/>
      <c r="S247" s="248" t="s">
        <v>105</v>
      </c>
      <c r="T247" s="249" t="s">
        <v>106</v>
      </c>
      <c r="U247" s="216">
        <v>0</v>
      </c>
      <c r="V247" s="216">
        <f>ROUND(E247*U247,2)</f>
        <v>0</v>
      </c>
      <c r="W247" s="216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 t="s">
        <v>256</v>
      </c>
      <c r="AH247" s="206"/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06"/>
      <c r="AU247" s="206"/>
      <c r="AV247" s="206"/>
      <c r="AW247" s="206"/>
      <c r="AX247" s="206"/>
      <c r="AY247" s="206"/>
      <c r="AZ247" s="206"/>
      <c r="BA247" s="206"/>
      <c r="BB247" s="206"/>
      <c r="BC247" s="206"/>
      <c r="BD247" s="206"/>
      <c r="BE247" s="206"/>
      <c r="BF247" s="206"/>
      <c r="BG247" s="206"/>
      <c r="BH247" s="206"/>
    </row>
    <row r="248" spans="1:60" x14ac:dyDescent="0.2">
      <c r="A248" s="226" t="s">
        <v>101</v>
      </c>
      <c r="B248" s="227" t="s">
        <v>61</v>
      </c>
      <c r="C248" s="253" t="s">
        <v>62</v>
      </c>
      <c r="D248" s="228"/>
      <c r="E248" s="229"/>
      <c r="F248" s="230"/>
      <c r="G248" s="230">
        <f>SUMIF(AG249:AG249,"&lt;&gt;NOR",G249:G249)</f>
        <v>0</v>
      </c>
      <c r="H248" s="230"/>
      <c r="I248" s="230">
        <f>SUM(I249:I249)</f>
        <v>0</v>
      </c>
      <c r="J248" s="230"/>
      <c r="K248" s="230">
        <f>SUM(K249:K249)</f>
        <v>0</v>
      </c>
      <c r="L248" s="230"/>
      <c r="M248" s="230">
        <f>SUM(M249:M249)</f>
        <v>0</v>
      </c>
      <c r="N248" s="230"/>
      <c r="O248" s="230">
        <f>SUM(O249:O249)</f>
        <v>0</v>
      </c>
      <c r="P248" s="230"/>
      <c r="Q248" s="230">
        <f>SUM(Q249:Q249)</f>
        <v>0</v>
      </c>
      <c r="R248" s="230"/>
      <c r="S248" s="230"/>
      <c r="T248" s="231"/>
      <c r="U248" s="225"/>
      <c r="V248" s="225">
        <f>SUM(V249:V249)</f>
        <v>0</v>
      </c>
      <c r="W248" s="225"/>
      <c r="AG248" t="s">
        <v>102</v>
      </c>
    </row>
    <row r="249" spans="1:60" ht="22.5" outlineLevel="1" x14ac:dyDescent="0.2">
      <c r="A249" s="243">
        <v>39</v>
      </c>
      <c r="B249" s="244" t="s">
        <v>257</v>
      </c>
      <c r="C249" s="261" t="s">
        <v>258</v>
      </c>
      <c r="D249" s="245" t="s">
        <v>259</v>
      </c>
      <c r="E249" s="246">
        <v>3</v>
      </c>
      <c r="F249" s="247"/>
      <c r="G249" s="248">
        <f>ROUND(E249*F249,2)</f>
        <v>0</v>
      </c>
      <c r="H249" s="247"/>
      <c r="I249" s="248">
        <f>ROUND(E249*H249,2)</f>
        <v>0</v>
      </c>
      <c r="J249" s="247"/>
      <c r="K249" s="248">
        <f>ROUND(E249*J249,2)</f>
        <v>0</v>
      </c>
      <c r="L249" s="248">
        <v>15</v>
      </c>
      <c r="M249" s="248">
        <f>G249*(1+L249/100)</f>
        <v>0</v>
      </c>
      <c r="N249" s="248">
        <v>0</v>
      </c>
      <c r="O249" s="248">
        <f>ROUND(E249*N249,2)</f>
        <v>0</v>
      </c>
      <c r="P249" s="248">
        <v>0</v>
      </c>
      <c r="Q249" s="248">
        <f>ROUND(E249*P249,2)</f>
        <v>0</v>
      </c>
      <c r="R249" s="248"/>
      <c r="S249" s="248" t="s">
        <v>105</v>
      </c>
      <c r="T249" s="249" t="s">
        <v>106</v>
      </c>
      <c r="U249" s="216">
        <v>0</v>
      </c>
      <c r="V249" s="216">
        <f>ROUND(E249*U249,2)</f>
        <v>0</v>
      </c>
      <c r="W249" s="216"/>
      <c r="X249" s="206"/>
      <c r="Y249" s="206"/>
      <c r="Z249" s="206"/>
      <c r="AA249" s="206"/>
      <c r="AB249" s="206"/>
      <c r="AC249" s="206"/>
      <c r="AD249" s="206"/>
      <c r="AE249" s="206"/>
      <c r="AF249" s="206"/>
      <c r="AG249" s="206" t="s">
        <v>232</v>
      </c>
      <c r="AH249" s="206"/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06"/>
      <c r="AU249" s="206"/>
      <c r="AV249" s="206"/>
      <c r="AW249" s="206"/>
      <c r="AX249" s="206"/>
      <c r="AY249" s="206"/>
      <c r="AZ249" s="206"/>
      <c r="BA249" s="206"/>
      <c r="BB249" s="206"/>
      <c r="BC249" s="206"/>
      <c r="BD249" s="206"/>
      <c r="BE249" s="206"/>
      <c r="BF249" s="206"/>
      <c r="BG249" s="206"/>
      <c r="BH249" s="206"/>
    </row>
    <row r="250" spans="1:60" x14ac:dyDescent="0.2">
      <c r="A250" s="226" t="s">
        <v>101</v>
      </c>
      <c r="B250" s="227" t="s">
        <v>63</v>
      </c>
      <c r="C250" s="253" t="s">
        <v>64</v>
      </c>
      <c r="D250" s="228"/>
      <c r="E250" s="229"/>
      <c r="F250" s="230"/>
      <c r="G250" s="230">
        <f>SUMIF(AG251:AG254,"&lt;&gt;NOR",G251:G254)</f>
        <v>0</v>
      </c>
      <c r="H250" s="230"/>
      <c r="I250" s="230">
        <f>SUM(I251:I254)</f>
        <v>0</v>
      </c>
      <c r="J250" s="230"/>
      <c r="K250" s="230">
        <f>SUM(K251:K254)</f>
        <v>0</v>
      </c>
      <c r="L250" s="230"/>
      <c r="M250" s="230">
        <f>SUM(M251:M254)</f>
        <v>0</v>
      </c>
      <c r="N250" s="230"/>
      <c r="O250" s="230">
        <f>SUM(O251:O254)</f>
        <v>0</v>
      </c>
      <c r="P250" s="230"/>
      <c r="Q250" s="230">
        <f>SUM(Q251:Q254)</f>
        <v>0.51</v>
      </c>
      <c r="R250" s="230"/>
      <c r="S250" s="230"/>
      <c r="T250" s="231"/>
      <c r="U250" s="225"/>
      <c r="V250" s="225">
        <f>SUM(V251:V254)</f>
        <v>4.1899999999999995</v>
      </c>
      <c r="W250" s="225"/>
      <c r="AG250" t="s">
        <v>102</v>
      </c>
    </row>
    <row r="251" spans="1:60" ht="33.75" outlineLevel="1" x14ac:dyDescent="0.2">
      <c r="A251" s="232">
        <v>40</v>
      </c>
      <c r="B251" s="233" t="s">
        <v>260</v>
      </c>
      <c r="C251" s="254" t="s">
        <v>261</v>
      </c>
      <c r="D251" s="234" t="s">
        <v>114</v>
      </c>
      <c r="E251" s="235">
        <v>7.08</v>
      </c>
      <c r="F251" s="236"/>
      <c r="G251" s="237">
        <f>ROUND(E251*F251,2)</f>
        <v>0</v>
      </c>
      <c r="H251" s="236"/>
      <c r="I251" s="237">
        <f>ROUND(E251*H251,2)</f>
        <v>0</v>
      </c>
      <c r="J251" s="236"/>
      <c r="K251" s="237">
        <f>ROUND(E251*J251,2)</f>
        <v>0</v>
      </c>
      <c r="L251" s="237">
        <v>15</v>
      </c>
      <c r="M251" s="237">
        <f>G251*(1+L251/100)</f>
        <v>0</v>
      </c>
      <c r="N251" s="237">
        <v>0</v>
      </c>
      <c r="O251" s="237">
        <f>ROUND(E251*N251,2)</f>
        <v>0</v>
      </c>
      <c r="P251" s="237">
        <v>5.8999999999999997E-2</v>
      </c>
      <c r="Q251" s="237">
        <f>ROUND(E251*P251,2)</f>
        <v>0.42</v>
      </c>
      <c r="R251" s="237" t="s">
        <v>262</v>
      </c>
      <c r="S251" s="237" t="s">
        <v>116</v>
      </c>
      <c r="T251" s="238" t="s">
        <v>116</v>
      </c>
      <c r="U251" s="216">
        <v>0.2</v>
      </c>
      <c r="V251" s="216">
        <f>ROUND(E251*U251,2)</f>
        <v>1.42</v>
      </c>
      <c r="W251" s="216"/>
      <c r="X251" s="206"/>
      <c r="Y251" s="206"/>
      <c r="Z251" s="206"/>
      <c r="AA251" s="206"/>
      <c r="AB251" s="206"/>
      <c r="AC251" s="206"/>
      <c r="AD251" s="206"/>
      <c r="AE251" s="206"/>
      <c r="AF251" s="206"/>
      <c r="AG251" s="206" t="s">
        <v>138</v>
      </c>
      <c r="AH251" s="206"/>
      <c r="AI251" s="206"/>
      <c r="AJ251" s="206"/>
      <c r="AK251" s="206"/>
      <c r="AL251" s="206"/>
      <c r="AM251" s="206"/>
      <c r="AN251" s="206"/>
      <c r="AO251" s="206"/>
      <c r="AP251" s="206"/>
      <c r="AQ251" s="206"/>
      <c r="AR251" s="206"/>
      <c r="AS251" s="206"/>
      <c r="AT251" s="206"/>
      <c r="AU251" s="206"/>
      <c r="AV251" s="206"/>
      <c r="AW251" s="206"/>
      <c r="AX251" s="206"/>
      <c r="AY251" s="206"/>
      <c r="AZ251" s="206"/>
      <c r="BA251" s="206"/>
      <c r="BB251" s="206"/>
      <c r="BC251" s="206"/>
      <c r="BD251" s="206"/>
      <c r="BE251" s="206"/>
      <c r="BF251" s="206"/>
      <c r="BG251" s="206"/>
      <c r="BH251" s="206"/>
    </row>
    <row r="252" spans="1:60" outlineLevel="1" x14ac:dyDescent="0.2">
      <c r="A252" s="213"/>
      <c r="B252" s="214"/>
      <c r="C252" s="259" t="s">
        <v>133</v>
      </c>
      <c r="D252" s="221"/>
      <c r="E252" s="222">
        <v>7.08</v>
      </c>
      <c r="F252" s="216"/>
      <c r="G252" s="216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06"/>
      <c r="Y252" s="206"/>
      <c r="Z252" s="206"/>
      <c r="AA252" s="206"/>
      <c r="AB252" s="206"/>
      <c r="AC252" s="206"/>
      <c r="AD252" s="206"/>
      <c r="AE252" s="206"/>
      <c r="AF252" s="206"/>
      <c r="AG252" s="206" t="s">
        <v>120</v>
      </c>
      <c r="AH252" s="206">
        <v>0</v>
      </c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06"/>
      <c r="AU252" s="206"/>
      <c r="AV252" s="206"/>
      <c r="AW252" s="206"/>
      <c r="AX252" s="206"/>
      <c r="AY252" s="206"/>
      <c r="AZ252" s="206"/>
      <c r="BA252" s="206"/>
      <c r="BB252" s="206"/>
      <c r="BC252" s="206"/>
      <c r="BD252" s="206"/>
      <c r="BE252" s="206"/>
      <c r="BF252" s="206"/>
      <c r="BG252" s="206"/>
      <c r="BH252" s="206"/>
    </row>
    <row r="253" spans="1:60" ht="22.5" outlineLevel="1" x14ac:dyDescent="0.2">
      <c r="A253" s="232">
        <v>41</v>
      </c>
      <c r="B253" s="233" t="s">
        <v>263</v>
      </c>
      <c r="C253" s="254" t="s">
        <v>264</v>
      </c>
      <c r="D253" s="234" t="s">
        <v>114</v>
      </c>
      <c r="E253" s="235">
        <v>7.08</v>
      </c>
      <c r="F253" s="236"/>
      <c r="G253" s="237">
        <f>ROUND(E253*F253,2)</f>
        <v>0</v>
      </c>
      <c r="H253" s="236"/>
      <c r="I253" s="237">
        <f>ROUND(E253*H253,2)</f>
        <v>0</v>
      </c>
      <c r="J253" s="236"/>
      <c r="K253" s="237">
        <f>ROUND(E253*J253,2)</f>
        <v>0</v>
      </c>
      <c r="L253" s="237">
        <v>15</v>
      </c>
      <c r="M253" s="237">
        <f>G253*(1+L253/100)</f>
        <v>0</v>
      </c>
      <c r="N253" s="237">
        <v>0</v>
      </c>
      <c r="O253" s="237">
        <f>ROUND(E253*N253,2)</f>
        <v>0</v>
      </c>
      <c r="P253" s="237">
        <v>1.2930000000000001E-2</v>
      </c>
      <c r="Q253" s="237">
        <f>ROUND(E253*P253,2)</f>
        <v>0.09</v>
      </c>
      <c r="R253" s="237" t="s">
        <v>262</v>
      </c>
      <c r="S253" s="237" t="s">
        <v>116</v>
      </c>
      <c r="T253" s="238" t="s">
        <v>116</v>
      </c>
      <c r="U253" s="216">
        <v>0.39100000000000001</v>
      </c>
      <c r="V253" s="216">
        <f>ROUND(E253*U253,2)</f>
        <v>2.77</v>
      </c>
      <c r="W253" s="216"/>
      <c r="X253" s="206"/>
      <c r="Y253" s="206"/>
      <c r="Z253" s="206"/>
      <c r="AA253" s="206"/>
      <c r="AB253" s="206"/>
      <c r="AC253" s="206"/>
      <c r="AD253" s="206"/>
      <c r="AE253" s="206"/>
      <c r="AF253" s="206"/>
      <c r="AG253" s="206" t="s">
        <v>138</v>
      </c>
      <c r="AH253" s="206"/>
      <c r="AI253" s="206"/>
      <c r="AJ253" s="206"/>
      <c r="AK253" s="206"/>
      <c r="AL253" s="206"/>
      <c r="AM253" s="206"/>
      <c r="AN253" s="206"/>
      <c r="AO253" s="206"/>
      <c r="AP253" s="206"/>
      <c r="AQ253" s="206"/>
      <c r="AR253" s="206"/>
      <c r="AS253" s="206"/>
      <c r="AT253" s="206"/>
      <c r="AU253" s="206"/>
      <c r="AV253" s="206"/>
      <c r="AW253" s="206"/>
      <c r="AX253" s="206"/>
      <c r="AY253" s="206"/>
      <c r="AZ253" s="206"/>
      <c r="BA253" s="206"/>
      <c r="BB253" s="206"/>
      <c r="BC253" s="206"/>
      <c r="BD253" s="206"/>
      <c r="BE253" s="206"/>
      <c r="BF253" s="206"/>
      <c r="BG253" s="206"/>
      <c r="BH253" s="206"/>
    </row>
    <row r="254" spans="1:60" outlineLevel="1" x14ac:dyDescent="0.2">
      <c r="A254" s="213"/>
      <c r="B254" s="214"/>
      <c r="C254" s="259" t="s">
        <v>265</v>
      </c>
      <c r="D254" s="221"/>
      <c r="E254" s="222">
        <v>7.08</v>
      </c>
      <c r="F254" s="216"/>
      <c r="G254" s="216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06"/>
      <c r="Y254" s="206"/>
      <c r="Z254" s="206"/>
      <c r="AA254" s="206"/>
      <c r="AB254" s="206"/>
      <c r="AC254" s="206"/>
      <c r="AD254" s="206"/>
      <c r="AE254" s="206"/>
      <c r="AF254" s="206"/>
      <c r="AG254" s="206" t="s">
        <v>120</v>
      </c>
      <c r="AH254" s="206">
        <v>0</v>
      </c>
      <c r="AI254" s="206"/>
      <c r="AJ254" s="206"/>
      <c r="AK254" s="206"/>
      <c r="AL254" s="206"/>
      <c r="AM254" s="206"/>
      <c r="AN254" s="206"/>
      <c r="AO254" s="206"/>
      <c r="AP254" s="206"/>
      <c r="AQ254" s="206"/>
      <c r="AR254" s="206"/>
      <c r="AS254" s="206"/>
      <c r="AT254" s="206"/>
      <c r="AU254" s="206"/>
      <c r="AV254" s="206"/>
      <c r="AW254" s="206"/>
      <c r="AX254" s="206"/>
      <c r="AY254" s="206"/>
      <c r="AZ254" s="206"/>
      <c r="BA254" s="206"/>
      <c r="BB254" s="206"/>
      <c r="BC254" s="206"/>
      <c r="BD254" s="206"/>
      <c r="BE254" s="206"/>
      <c r="BF254" s="206"/>
      <c r="BG254" s="206"/>
      <c r="BH254" s="206"/>
    </row>
    <row r="255" spans="1:60" x14ac:dyDescent="0.2">
      <c r="A255" s="226" t="s">
        <v>101</v>
      </c>
      <c r="B255" s="227" t="s">
        <v>65</v>
      </c>
      <c r="C255" s="253" t="s">
        <v>66</v>
      </c>
      <c r="D255" s="228"/>
      <c r="E255" s="229"/>
      <c r="F255" s="230"/>
      <c r="G255" s="230">
        <f>SUMIF(AG256:AG256,"&lt;&gt;NOR",G256:G256)</f>
        <v>0</v>
      </c>
      <c r="H255" s="230"/>
      <c r="I255" s="230">
        <f>SUM(I256:I256)</f>
        <v>0</v>
      </c>
      <c r="J255" s="230"/>
      <c r="K255" s="230">
        <f>SUM(K256:K256)</f>
        <v>0</v>
      </c>
      <c r="L255" s="230"/>
      <c r="M255" s="230">
        <f>SUM(M256:M256)</f>
        <v>0</v>
      </c>
      <c r="N255" s="230"/>
      <c r="O255" s="230">
        <f>SUM(O256:O256)</f>
        <v>0</v>
      </c>
      <c r="P255" s="230"/>
      <c r="Q255" s="230">
        <f>SUM(Q256:Q256)</f>
        <v>0</v>
      </c>
      <c r="R255" s="230"/>
      <c r="S255" s="230"/>
      <c r="T255" s="231"/>
      <c r="U255" s="225"/>
      <c r="V255" s="225">
        <f>SUM(V256:V256)</f>
        <v>37.979999999999997</v>
      </c>
      <c r="W255" s="225"/>
      <c r="AG255" t="s">
        <v>102</v>
      </c>
    </row>
    <row r="256" spans="1:60" outlineLevel="1" x14ac:dyDescent="0.2">
      <c r="A256" s="243">
        <v>42</v>
      </c>
      <c r="B256" s="244" t="s">
        <v>266</v>
      </c>
      <c r="C256" s="261" t="s">
        <v>267</v>
      </c>
      <c r="D256" s="245" t="s">
        <v>268</v>
      </c>
      <c r="E256" s="246">
        <v>20.288640000000001</v>
      </c>
      <c r="F256" s="247"/>
      <c r="G256" s="248">
        <f>ROUND(E256*F256,2)</f>
        <v>0</v>
      </c>
      <c r="H256" s="247"/>
      <c r="I256" s="248">
        <f>ROUND(E256*H256,2)</f>
        <v>0</v>
      </c>
      <c r="J256" s="247"/>
      <c r="K256" s="248">
        <f>ROUND(E256*J256,2)</f>
        <v>0</v>
      </c>
      <c r="L256" s="248">
        <v>15</v>
      </c>
      <c r="M256" s="248">
        <f>G256*(1+L256/100)</f>
        <v>0</v>
      </c>
      <c r="N256" s="248">
        <v>0</v>
      </c>
      <c r="O256" s="248">
        <f>ROUND(E256*N256,2)</f>
        <v>0</v>
      </c>
      <c r="P256" s="248">
        <v>0</v>
      </c>
      <c r="Q256" s="248">
        <f>ROUND(E256*P256,2)</f>
        <v>0</v>
      </c>
      <c r="R256" s="248"/>
      <c r="S256" s="248" t="s">
        <v>116</v>
      </c>
      <c r="T256" s="249" t="s">
        <v>116</v>
      </c>
      <c r="U256" s="216">
        <v>1.8720000000000001</v>
      </c>
      <c r="V256" s="216">
        <f>ROUND(E256*U256,2)</f>
        <v>37.979999999999997</v>
      </c>
      <c r="W256" s="216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 t="s">
        <v>269</v>
      </c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</row>
    <row r="257" spans="1:60" x14ac:dyDescent="0.2">
      <c r="A257" s="226" t="s">
        <v>101</v>
      </c>
      <c r="B257" s="227" t="s">
        <v>67</v>
      </c>
      <c r="C257" s="253" t="s">
        <v>68</v>
      </c>
      <c r="D257" s="228"/>
      <c r="E257" s="229"/>
      <c r="F257" s="230"/>
      <c r="G257" s="230">
        <f>SUMIF(AG258:AG262,"&lt;&gt;NOR",G258:G262)</f>
        <v>0</v>
      </c>
      <c r="H257" s="230"/>
      <c r="I257" s="230">
        <f>SUM(I258:I262)</f>
        <v>0</v>
      </c>
      <c r="J257" s="230"/>
      <c r="K257" s="230">
        <f>SUM(K258:K262)</f>
        <v>0</v>
      </c>
      <c r="L257" s="230"/>
      <c r="M257" s="230">
        <f>SUM(M258:M262)</f>
        <v>0</v>
      </c>
      <c r="N257" s="230"/>
      <c r="O257" s="230">
        <f>SUM(O258:O262)</f>
        <v>0.08</v>
      </c>
      <c r="P257" s="230"/>
      <c r="Q257" s="230">
        <f>SUM(Q258:Q262)</f>
        <v>0.03</v>
      </c>
      <c r="R257" s="230"/>
      <c r="S257" s="230"/>
      <c r="T257" s="231"/>
      <c r="U257" s="225"/>
      <c r="V257" s="225">
        <f>SUM(V258:V262)</f>
        <v>0.97</v>
      </c>
      <c r="W257" s="225"/>
      <c r="AG257" t="s">
        <v>102</v>
      </c>
    </row>
    <row r="258" spans="1:60" ht="33.75" outlineLevel="1" x14ac:dyDescent="0.2">
      <c r="A258" s="243">
        <v>43</v>
      </c>
      <c r="B258" s="244" t="s">
        <v>270</v>
      </c>
      <c r="C258" s="261" t="s">
        <v>271</v>
      </c>
      <c r="D258" s="245" t="s">
        <v>272</v>
      </c>
      <c r="E258" s="246">
        <v>1</v>
      </c>
      <c r="F258" s="247"/>
      <c r="G258" s="248">
        <f>ROUND(E258*F258,2)</f>
        <v>0</v>
      </c>
      <c r="H258" s="247"/>
      <c r="I258" s="248">
        <f>ROUND(E258*H258,2)</f>
        <v>0</v>
      </c>
      <c r="J258" s="247"/>
      <c r="K258" s="248">
        <f>ROUND(E258*J258,2)</f>
        <v>0</v>
      </c>
      <c r="L258" s="248">
        <v>15</v>
      </c>
      <c r="M258" s="248">
        <f>G258*(1+L258/100)</f>
        <v>0</v>
      </c>
      <c r="N258" s="248">
        <v>7.6429999999999998E-2</v>
      </c>
      <c r="O258" s="248">
        <f>ROUND(E258*N258,2)</f>
        <v>0.08</v>
      </c>
      <c r="P258" s="248">
        <v>0</v>
      </c>
      <c r="Q258" s="248">
        <f>ROUND(E258*P258,2)</f>
        <v>0</v>
      </c>
      <c r="R258" s="248" t="s">
        <v>273</v>
      </c>
      <c r="S258" s="248" t="s">
        <v>116</v>
      </c>
      <c r="T258" s="249" t="s">
        <v>116</v>
      </c>
      <c r="U258" s="216">
        <v>0.5</v>
      </c>
      <c r="V258" s="216">
        <f>ROUND(E258*U258,2)</f>
        <v>0.5</v>
      </c>
      <c r="W258" s="216"/>
      <c r="X258" s="206"/>
      <c r="Y258" s="206"/>
      <c r="Z258" s="206"/>
      <c r="AA258" s="206"/>
      <c r="AB258" s="206"/>
      <c r="AC258" s="206"/>
      <c r="AD258" s="206"/>
      <c r="AE258" s="206"/>
      <c r="AF258" s="206"/>
      <c r="AG258" s="206" t="s">
        <v>138</v>
      </c>
      <c r="AH258" s="206"/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06"/>
      <c r="AU258" s="206"/>
      <c r="AV258" s="206"/>
      <c r="AW258" s="206"/>
      <c r="AX258" s="206"/>
      <c r="AY258" s="206"/>
      <c r="AZ258" s="206"/>
      <c r="BA258" s="206"/>
      <c r="BB258" s="206"/>
      <c r="BC258" s="206"/>
      <c r="BD258" s="206"/>
      <c r="BE258" s="206"/>
      <c r="BF258" s="206"/>
      <c r="BG258" s="206"/>
      <c r="BH258" s="206"/>
    </row>
    <row r="259" spans="1:60" outlineLevel="1" x14ac:dyDescent="0.2">
      <c r="A259" s="243">
        <v>44</v>
      </c>
      <c r="B259" s="244" t="s">
        <v>274</v>
      </c>
      <c r="C259" s="261" t="s">
        <v>275</v>
      </c>
      <c r="D259" s="245" t="s">
        <v>272</v>
      </c>
      <c r="E259" s="246">
        <v>1</v>
      </c>
      <c r="F259" s="247"/>
      <c r="G259" s="248">
        <f>ROUND(E259*F259,2)</f>
        <v>0</v>
      </c>
      <c r="H259" s="247"/>
      <c r="I259" s="248">
        <f>ROUND(E259*H259,2)</f>
        <v>0</v>
      </c>
      <c r="J259" s="247"/>
      <c r="K259" s="248">
        <f>ROUND(E259*J259,2)</f>
        <v>0</v>
      </c>
      <c r="L259" s="248">
        <v>15</v>
      </c>
      <c r="M259" s="248">
        <f>G259*(1+L259/100)</f>
        <v>0</v>
      </c>
      <c r="N259" s="248">
        <v>0</v>
      </c>
      <c r="O259" s="248">
        <f>ROUND(E259*N259,2)</f>
        <v>0</v>
      </c>
      <c r="P259" s="248">
        <v>2.5170000000000001E-2</v>
      </c>
      <c r="Q259" s="248">
        <f>ROUND(E259*P259,2)</f>
        <v>0.03</v>
      </c>
      <c r="R259" s="248" t="s">
        <v>273</v>
      </c>
      <c r="S259" s="248" t="s">
        <v>116</v>
      </c>
      <c r="T259" s="249" t="s">
        <v>116</v>
      </c>
      <c r="U259" s="216">
        <v>0.46500000000000002</v>
      </c>
      <c r="V259" s="216">
        <f>ROUND(E259*U259,2)</f>
        <v>0.47</v>
      </c>
      <c r="W259" s="216"/>
      <c r="X259" s="206"/>
      <c r="Y259" s="206"/>
      <c r="Z259" s="206"/>
      <c r="AA259" s="206"/>
      <c r="AB259" s="206"/>
      <c r="AC259" s="206"/>
      <c r="AD259" s="206"/>
      <c r="AE259" s="206"/>
      <c r="AF259" s="206"/>
      <c r="AG259" s="206" t="s">
        <v>138</v>
      </c>
      <c r="AH259" s="206"/>
      <c r="AI259" s="206"/>
      <c r="AJ259" s="206"/>
      <c r="AK259" s="206"/>
      <c r="AL259" s="206"/>
      <c r="AM259" s="206"/>
      <c r="AN259" s="206"/>
      <c r="AO259" s="206"/>
      <c r="AP259" s="206"/>
      <c r="AQ259" s="206"/>
      <c r="AR259" s="206"/>
      <c r="AS259" s="206"/>
      <c r="AT259" s="206"/>
      <c r="AU259" s="206"/>
      <c r="AV259" s="206"/>
      <c r="AW259" s="206"/>
      <c r="AX259" s="206"/>
      <c r="AY259" s="206"/>
      <c r="AZ259" s="206"/>
      <c r="BA259" s="206"/>
      <c r="BB259" s="206"/>
      <c r="BC259" s="206"/>
      <c r="BD259" s="206"/>
      <c r="BE259" s="206"/>
      <c r="BF259" s="206"/>
      <c r="BG259" s="206"/>
      <c r="BH259" s="206"/>
    </row>
    <row r="260" spans="1:60" outlineLevel="1" x14ac:dyDescent="0.2">
      <c r="A260" s="232">
        <v>45</v>
      </c>
      <c r="B260" s="233" t="s">
        <v>276</v>
      </c>
      <c r="C260" s="254" t="s">
        <v>277</v>
      </c>
      <c r="D260" s="234" t="s">
        <v>278</v>
      </c>
      <c r="E260" s="235">
        <v>15</v>
      </c>
      <c r="F260" s="236"/>
      <c r="G260" s="237">
        <f>ROUND(E260*F260,2)</f>
        <v>0</v>
      </c>
      <c r="H260" s="236"/>
      <c r="I260" s="237">
        <f>ROUND(E260*H260,2)</f>
        <v>0</v>
      </c>
      <c r="J260" s="236"/>
      <c r="K260" s="237">
        <f>ROUND(E260*J260,2)</f>
        <v>0</v>
      </c>
      <c r="L260" s="237">
        <v>15</v>
      </c>
      <c r="M260" s="237">
        <f>G260*(1+L260/100)</f>
        <v>0</v>
      </c>
      <c r="N260" s="237">
        <v>0</v>
      </c>
      <c r="O260" s="237">
        <f>ROUND(E260*N260,2)</f>
        <v>0</v>
      </c>
      <c r="P260" s="237">
        <v>0</v>
      </c>
      <c r="Q260" s="237">
        <f>ROUND(E260*P260,2)</f>
        <v>0</v>
      </c>
      <c r="R260" s="237"/>
      <c r="S260" s="237" t="s">
        <v>105</v>
      </c>
      <c r="T260" s="238" t="s">
        <v>106</v>
      </c>
      <c r="U260" s="216">
        <v>0</v>
      </c>
      <c r="V260" s="216">
        <f>ROUND(E260*U260,2)</f>
        <v>0</v>
      </c>
      <c r="W260" s="216"/>
      <c r="X260" s="206"/>
      <c r="Y260" s="206"/>
      <c r="Z260" s="206"/>
      <c r="AA260" s="206"/>
      <c r="AB260" s="206"/>
      <c r="AC260" s="206"/>
      <c r="AD260" s="206"/>
      <c r="AE260" s="206"/>
      <c r="AF260" s="206"/>
      <c r="AG260" s="206" t="s">
        <v>232</v>
      </c>
      <c r="AH260" s="206"/>
      <c r="AI260" s="206"/>
      <c r="AJ260" s="206"/>
      <c r="AK260" s="206"/>
      <c r="AL260" s="206"/>
      <c r="AM260" s="206"/>
      <c r="AN260" s="206"/>
      <c r="AO260" s="206"/>
      <c r="AP260" s="206"/>
      <c r="AQ260" s="206"/>
      <c r="AR260" s="206"/>
      <c r="AS260" s="206"/>
      <c r="AT260" s="206"/>
      <c r="AU260" s="206"/>
      <c r="AV260" s="206"/>
      <c r="AW260" s="206"/>
      <c r="AX260" s="206"/>
      <c r="AY260" s="206"/>
      <c r="AZ260" s="206"/>
      <c r="BA260" s="206"/>
      <c r="BB260" s="206"/>
      <c r="BC260" s="206"/>
      <c r="BD260" s="206"/>
      <c r="BE260" s="206"/>
      <c r="BF260" s="206"/>
      <c r="BG260" s="206"/>
      <c r="BH260" s="206"/>
    </row>
    <row r="261" spans="1:60" outlineLevel="1" x14ac:dyDescent="0.2">
      <c r="A261" s="213">
        <v>46</v>
      </c>
      <c r="B261" s="214" t="s">
        <v>279</v>
      </c>
      <c r="C261" s="263" t="s">
        <v>280</v>
      </c>
      <c r="D261" s="215" t="s">
        <v>0</v>
      </c>
      <c r="E261" s="251"/>
      <c r="F261" s="217"/>
      <c r="G261" s="216">
        <f>ROUND(E261*F261,2)</f>
        <v>0</v>
      </c>
      <c r="H261" s="217"/>
      <c r="I261" s="216">
        <f>ROUND(E261*H261,2)</f>
        <v>0</v>
      </c>
      <c r="J261" s="217"/>
      <c r="K261" s="216">
        <f>ROUND(E261*J261,2)</f>
        <v>0</v>
      </c>
      <c r="L261" s="216">
        <v>15</v>
      </c>
      <c r="M261" s="216">
        <f>G261*(1+L261/100)</f>
        <v>0</v>
      </c>
      <c r="N261" s="216">
        <v>0</v>
      </c>
      <c r="O261" s="216">
        <f>ROUND(E261*N261,2)</f>
        <v>0</v>
      </c>
      <c r="P261" s="216">
        <v>0</v>
      </c>
      <c r="Q261" s="216">
        <f>ROUND(E261*P261,2)</f>
        <v>0</v>
      </c>
      <c r="R261" s="216" t="s">
        <v>273</v>
      </c>
      <c r="S261" s="216" t="s">
        <v>116</v>
      </c>
      <c r="T261" s="216" t="s">
        <v>116</v>
      </c>
      <c r="U261" s="216">
        <v>0</v>
      </c>
      <c r="V261" s="216">
        <f>ROUND(E261*U261,2)</f>
        <v>0</v>
      </c>
      <c r="W261" s="216"/>
      <c r="X261" s="206"/>
      <c r="Y261" s="206"/>
      <c r="Z261" s="206"/>
      <c r="AA261" s="206"/>
      <c r="AB261" s="206"/>
      <c r="AC261" s="206"/>
      <c r="AD261" s="206"/>
      <c r="AE261" s="206"/>
      <c r="AF261" s="206"/>
      <c r="AG261" s="206" t="s">
        <v>269</v>
      </c>
      <c r="AH261" s="206"/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06"/>
      <c r="AU261" s="206"/>
      <c r="AV261" s="206"/>
      <c r="AW261" s="206"/>
      <c r="AX261" s="206"/>
      <c r="AY261" s="206"/>
      <c r="AZ261" s="206"/>
      <c r="BA261" s="206"/>
      <c r="BB261" s="206"/>
      <c r="BC261" s="206"/>
      <c r="BD261" s="206"/>
      <c r="BE261" s="206"/>
      <c r="BF261" s="206"/>
      <c r="BG261" s="206"/>
      <c r="BH261" s="206"/>
    </row>
    <row r="262" spans="1:60" outlineLevel="1" x14ac:dyDescent="0.2">
      <c r="A262" s="213"/>
      <c r="B262" s="214"/>
      <c r="C262" s="262" t="s">
        <v>281</v>
      </c>
      <c r="D262" s="250"/>
      <c r="E262" s="250"/>
      <c r="F262" s="250"/>
      <c r="G262" s="250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06"/>
      <c r="Y262" s="206"/>
      <c r="Z262" s="206"/>
      <c r="AA262" s="206"/>
      <c r="AB262" s="206"/>
      <c r="AC262" s="206"/>
      <c r="AD262" s="206"/>
      <c r="AE262" s="206"/>
      <c r="AF262" s="206"/>
      <c r="AG262" s="206" t="s">
        <v>118</v>
      </c>
      <c r="AH262" s="206"/>
      <c r="AI262" s="206"/>
      <c r="AJ262" s="206"/>
      <c r="AK262" s="206"/>
      <c r="AL262" s="206"/>
      <c r="AM262" s="206"/>
      <c r="AN262" s="206"/>
      <c r="AO262" s="206"/>
      <c r="AP262" s="206"/>
      <c r="AQ262" s="206"/>
      <c r="AR262" s="206"/>
      <c r="AS262" s="206"/>
      <c r="AT262" s="206"/>
      <c r="AU262" s="206"/>
      <c r="AV262" s="206"/>
      <c r="AW262" s="206"/>
      <c r="AX262" s="206"/>
      <c r="AY262" s="206"/>
      <c r="AZ262" s="206"/>
      <c r="BA262" s="206"/>
      <c r="BB262" s="206"/>
      <c r="BC262" s="206"/>
      <c r="BD262" s="206"/>
      <c r="BE262" s="206"/>
      <c r="BF262" s="206"/>
      <c r="BG262" s="206"/>
      <c r="BH262" s="206"/>
    </row>
    <row r="263" spans="1:60" x14ac:dyDescent="0.2">
      <c r="A263" s="226" t="s">
        <v>101</v>
      </c>
      <c r="B263" s="227" t="s">
        <v>69</v>
      </c>
      <c r="C263" s="253" t="s">
        <v>70</v>
      </c>
      <c r="D263" s="228"/>
      <c r="E263" s="229"/>
      <c r="F263" s="230"/>
      <c r="G263" s="230">
        <f>SUMIF(AG264:AG284,"&lt;&gt;NOR",G264:G284)</f>
        <v>0</v>
      </c>
      <c r="H263" s="230"/>
      <c r="I263" s="230">
        <f>SUM(I264:I284)</f>
        <v>0</v>
      </c>
      <c r="J263" s="230"/>
      <c r="K263" s="230">
        <f>SUM(K264:K284)</f>
        <v>0</v>
      </c>
      <c r="L263" s="230"/>
      <c r="M263" s="230">
        <f>SUM(M264:M284)</f>
        <v>0</v>
      </c>
      <c r="N263" s="230"/>
      <c r="O263" s="230">
        <f>SUM(O264:O284)</f>
        <v>0.23</v>
      </c>
      <c r="P263" s="230"/>
      <c r="Q263" s="230">
        <f>SUM(Q264:Q284)</f>
        <v>0.13</v>
      </c>
      <c r="R263" s="230"/>
      <c r="S263" s="230"/>
      <c r="T263" s="231"/>
      <c r="U263" s="225"/>
      <c r="V263" s="225">
        <f>SUM(V264:V284)</f>
        <v>54.890000000000008</v>
      </c>
      <c r="W263" s="225"/>
      <c r="AG263" t="s">
        <v>102</v>
      </c>
    </row>
    <row r="264" spans="1:60" ht="22.5" outlineLevel="1" x14ac:dyDescent="0.2">
      <c r="A264" s="232">
        <v>47</v>
      </c>
      <c r="B264" s="233" t="s">
        <v>282</v>
      </c>
      <c r="C264" s="254" t="s">
        <v>283</v>
      </c>
      <c r="D264" s="234" t="s">
        <v>145</v>
      </c>
      <c r="E264" s="235">
        <v>18</v>
      </c>
      <c r="F264" s="236"/>
      <c r="G264" s="237">
        <f>ROUND(E264*F264,2)</f>
        <v>0</v>
      </c>
      <c r="H264" s="236"/>
      <c r="I264" s="237">
        <f>ROUND(E264*H264,2)</f>
        <v>0</v>
      </c>
      <c r="J264" s="236"/>
      <c r="K264" s="237">
        <f>ROUND(E264*J264,2)</f>
        <v>0</v>
      </c>
      <c r="L264" s="237">
        <v>15</v>
      </c>
      <c r="M264" s="237">
        <f>G264*(1+L264/100)</f>
        <v>0</v>
      </c>
      <c r="N264" s="237">
        <v>0</v>
      </c>
      <c r="O264" s="237">
        <f>ROUND(E264*N264,2)</f>
        <v>0</v>
      </c>
      <c r="P264" s="237">
        <v>2.98E-3</v>
      </c>
      <c r="Q264" s="237">
        <f>ROUND(E264*P264,2)</f>
        <v>0.05</v>
      </c>
      <c r="R264" s="237" t="s">
        <v>284</v>
      </c>
      <c r="S264" s="237" t="s">
        <v>116</v>
      </c>
      <c r="T264" s="238" t="s">
        <v>116</v>
      </c>
      <c r="U264" s="216">
        <v>5.7000000000000002E-2</v>
      </c>
      <c r="V264" s="216">
        <f>ROUND(E264*U264,2)</f>
        <v>1.03</v>
      </c>
      <c r="W264" s="216"/>
      <c r="X264" s="206"/>
      <c r="Y264" s="206"/>
      <c r="Z264" s="206"/>
      <c r="AA264" s="206"/>
      <c r="AB264" s="206"/>
      <c r="AC264" s="206"/>
      <c r="AD264" s="206"/>
      <c r="AE264" s="206"/>
      <c r="AF264" s="206"/>
      <c r="AG264" s="206" t="s">
        <v>138</v>
      </c>
      <c r="AH264" s="206"/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06"/>
      <c r="AU264" s="206"/>
      <c r="AV264" s="206"/>
      <c r="AW264" s="206"/>
      <c r="AX264" s="206"/>
      <c r="AY264" s="206"/>
      <c r="AZ264" s="206"/>
      <c r="BA264" s="206"/>
      <c r="BB264" s="206"/>
      <c r="BC264" s="206"/>
      <c r="BD264" s="206"/>
      <c r="BE264" s="206"/>
      <c r="BF264" s="206"/>
      <c r="BG264" s="206"/>
      <c r="BH264" s="206"/>
    </row>
    <row r="265" spans="1:60" outlineLevel="1" x14ac:dyDescent="0.2">
      <c r="A265" s="213"/>
      <c r="B265" s="214"/>
      <c r="C265" s="259" t="s">
        <v>285</v>
      </c>
      <c r="D265" s="221"/>
      <c r="E265" s="222">
        <v>18</v>
      </c>
      <c r="F265" s="216"/>
      <c r="G265" s="216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06"/>
      <c r="Y265" s="206"/>
      <c r="Z265" s="206"/>
      <c r="AA265" s="206"/>
      <c r="AB265" s="206"/>
      <c r="AC265" s="206"/>
      <c r="AD265" s="206"/>
      <c r="AE265" s="206"/>
      <c r="AF265" s="206"/>
      <c r="AG265" s="206" t="s">
        <v>120</v>
      </c>
      <c r="AH265" s="206">
        <v>0</v>
      </c>
      <c r="AI265" s="206"/>
      <c r="AJ265" s="206"/>
      <c r="AK265" s="206"/>
      <c r="AL265" s="206"/>
      <c r="AM265" s="206"/>
      <c r="AN265" s="206"/>
      <c r="AO265" s="206"/>
      <c r="AP265" s="206"/>
      <c r="AQ265" s="206"/>
      <c r="AR265" s="206"/>
      <c r="AS265" s="206"/>
      <c r="AT265" s="206"/>
      <c r="AU265" s="206"/>
      <c r="AV265" s="206"/>
      <c r="AW265" s="206"/>
      <c r="AX265" s="206"/>
      <c r="AY265" s="206"/>
      <c r="AZ265" s="206"/>
      <c r="BA265" s="206"/>
      <c r="BB265" s="206"/>
      <c r="BC265" s="206"/>
      <c r="BD265" s="206"/>
      <c r="BE265" s="206"/>
      <c r="BF265" s="206"/>
      <c r="BG265" s="206"/>
      <c r="BH265" s="206"/>
    </row>
    <row r="266" spans="1:60" outlineLevel="1" x14ac:dyDescent="0.2">
      <c r="A266" s="232">
        <v>48</v>
      </c>
      <c r="B266" s="233" t="s">
        <v>286</v>
      </c>
      <c r="C266" s="254" t="s">
        <v>287</v>
      </c>
      <c r="D266" s="234" t="s">
        <v>145</v>
      </c>
      <c r="E266" s="235">
        <v>2.2000000000000002</v>
      </c>
      <c r="F266" s="236"/>
      <c r="G266" s="237">
        <f>ROUND(E266*F266,2)</f>
        <v>0</v>
      </c>
      <c r="H266" s="236"/>
      <c r="I266" s="237">
        <f>ROUND(E266*H266,2)</f>
        <v>0</v>
      </c>
      <c r="J266" s="236"/>
      <c r="K266" s="237">
        <f>ROUND(E266*J266,2)</f>
        <v>0</v>
      </c>
      <c r="L266" s="237">
        <v>15</v>
      </c>
      <c r="M266" s="237">
        <f>G266*(1+L266/100)</f>
        <v>0</v>
      </c>
      <c r="N266" s="237">
        <v>0</v>
      </c>
      <c r="O266" s="237">
        <f>ROUND(E266*N266,2)</f>
        <v>0</v>
      </c>
      <c r="P266" s="237">
        <v>1.3500000000000001E-3</v>
      </c>
      <c r="Q266" s="237">
        <f>ROUND(E266*P266,2)</f>
        <v>0</v>
      </c>
      <c r="R266" s="237" t="s">
        <v>284</v>
      </c>
      <c r="S266" s="237" t="s">
        <v>116</v>
      </c>
      <c r="T266" s="238" t="s">
        <v>116</v>
      </c>
      <c r="U266" s="216">
        <v>0.08</v>
      </c>
      <c r="V266" s="216">
        <f>ROUND(E266*U266,2)</f>
        <v>0.18</v>
      </c>
      <c r="W266" s="216"/>
      <c r="X266" s="206"/>
      <c r="Y266" s="206"/>
      <c r="Z266" s="206"/>
      <c r="AA266" s="206"/>
      <c r="AB266" s="206"/>
      <c r="AC266" s="206"/>
      <c r="AD266" s="206"/>
      <c r="AE266" s="206"/>
      <c r="AF266" s="206"/>
      <c r="AG266" s="206" t="s">
        <v>288</v>
      </c>
      <c r="AH266" s="206"/>
      <c r="AI266" s="206"/>
      <c r="AJ266" s="206"/>
      <c r="AK266" s="206"/>
      <c r="AL266" s="206"/>
      <c r="AM266" s="206"/>
      <c r="AN266" s="206"/>
      <c r="AO266" s="206"/>
      <c r="AP266" s="206"/>
      <c r="AQ266" s="206"/>
      <c r="AR266" s="206"/>
      <c r="AS266" s="206"/>
      <c r="AT266" s="206"/>
      <c r="AU266" s="206"/>
      <c r="AV266" s="206"/>
      <c r="AW266" s="206"/>
      <c r="AX266" s="206"/>
      <c r="AY266" s="206"/>
      <c r="AZ266" s="206"/>
      <c r="BA266" s="206"/>
      <c r="BB266" s="206"/>
      <c r="BC266" s="206"/>
      <c r="BD266" s="206"/>
      <c r="BE266" s="206"/>
      <c r="BF266" s="206"/>
      <c r="BG266" s="206"/>
      <c r="BH266" s="206"/>
    </row>
    <row r="267" spans="1:60" outlineLevel="1" x14ac:dyDescent="0.2">
      <c r="A267" s="213"/>
      <c r="B267" s="214"/>
      <c r="C267" s="259" t="s">
        <v>289</v>
      </c>
      <c r="D267" s="221"/>
      <c r="E267" s="222">
        <v>2.2000000000000002</v>
      </c>
      <c r="F267" s="216"/>
      <c r="G267" s="216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06"/>
      <c r="Y267" s="206"/>
      <c r="Z267" s="206"/>
      <c r="AA267" s="206"/>
      <c r="AB267" s="206"/>
      <c r="AC267" s="206"/>
      <c r="AD267" s="206"/>
      <c r="AE267" s="206"/>
      <c r="AF267" s="206"/>
      <c r="AG267" s="206" t="s">
        <v>120</v>
      </c>
      <c r="AH267" s="206">
        <v>0</v>
      </c>
      <c r="AI267" s="206"/>
      <c r="AJ267" s="206"/>
      <c r="AK267" s="206"/>
      <c r="AL267" s="206"/>
      <c r="AM267" s="206"/>
      <c r="AN267" s="206"/>
      <c r="AO267" s="206"/>
      <c r="AP267" s="206"/>
      <c r="AQ267" s="206"/>
      <c r="AR267" s="206"/>
      <c r="AS267" s="206"/>
      <c r="AT267" s="206"/>
      <c r="AU267" s="206"/>
      <c r="AV267" s="206"/>
      <c r="AW267" s="206"/>
      <c r="AX267" s="206"/>
      <c r="AY267" s="206"/>
      <c r="AZ267" s="206"/>
      <c r="BA267" s="206"/>
      <c r="BB267" s="206"/>
      <c r="BC267" s="206"/>
      <c r="BD267" s="206"/>
      <c r="BE267" s="206"/>
      <c r="BF267" s="206"/>
      <c r="BG267" s="206"/>
      <c r="BH267" s="206"/>
    </row>
    <row r="268" spans="1:60" outlineLevel="1" x14ac:dyDescent="0.2">
      <c r="A268" s="232">
        <v>49</v>
      </c>
      <c r="B268" s="233" t="s">
        <v>290</v>
      </c>
      <c r="C268" s="254" t="s">
        <v>291</v>
      </c>
      <c r="D268" s="234" t="s">
        <v>145</v>
      </c>
      <c r="E268" s="235">
        <v>28</v>
      </c>
      <c r="F268" s="236"/>
      <c r="G268" s="237">
        <f>ROUND(E268*F268,2)</f>
        <v>0</v>
      </c>
      <c r="H268" s="236"/>
      <c r="I268" s="237">
        <f>ROUND(E268*H268,2)</f>
        <v>0</v>
      </c>
      <c r="J268" s="236"/>
      <c r="K268" s="237">
        <f>ROUND(E268*J268,2)</f>
        <v>0</v>
      </c>
      <c r="L268" s="237">
        <v>15</v>
      </c>
      <c r="M268" s="237">
        <f>G268*(1+L268/100)</f>
        <v>0</v>
      </c>
      <c r="N268" s="237">
        <v>0</v>
      </c>
      <c r="O268" s="237">
        <f>ROUND(E268*N268,2)</f>
        <v>0</v>
      </c>
      <c r="P268" s="237">
        <v>2.8500000000000001E-3</v>
      </c>
      <c r="Q268" s="237">
        <f>ROUND(E268*P268,2)</f>
        <v>0.08</v>
      </c>
      <c r="R268" s="237" t="s">
        <v>284</v>
      </c>
      <c r="S268" s="237" t="s">
        <v>116</v>
      </c>
      <c r="T268" s="238" t="s">
        <v>116</v>
      </c>
      <c r="U268" s="216">
        <v>0.06</v>
      </c>
      <c r="V268" s="216">
        <f>ROUND(E268*U268,2)</f>
        <v>1.68</v>
      </c>
      <c r="W268" s="216"/>
      <c r="X268" s="206"/>
      <c r="Y268" s="206"/>
      <c r="Z268" s="206"/>
      <c r="AA268" s="206"/>
      <c r="AB268" s="206"/>
      <c r="AC268" s="206"/>
      <c r="AD268" s="206"/>
      <c r="AE268" s="206"/>
      <c r="AF268" s="206"/>
      <c r="AG268" s="206" t="s">
        <v>138</v>
      </c>
      <c r="AH268" s="206"/>
      <c r="AI268" s="206"/>
      <c r="AJ268" s="206"/>
      <c r="AK268" s="206"/>
      <c r="AL268" s="206"/>
      <c r="AM268" s="206"/>
      <c r="AN268" s="206"/>
      <c r="AO268" s="206"/>
      <c r="AP268" s="206"/>
      <c r="AQ268" s="206"/>
      <c r="AR268" s="206"/>
      <c r="AS268" s="206"/>
      <c r="AT268" s="206"/>
      <c r="AU268" s="206"/>
      <c r="AV268" s="206"/>
      <c r="AW268" s="206"/>
      <c r="AX268" s="206"/>
      <c r="AY268" s="206"/>
      <c r="AZ268" s="206"/>
      <c r="BA268" s="206"/>
      <c r="BB268" s="206"/>
      <c r="BC268" s="206"/>
      <c r="BD268" s="206"/>
      <c r="BE268" s="206"/>
      <c r="BF268" s="206"/>
      <c r="BG268" s="206"/>
      <c r="BH268" s="206"/>
    </row>
    <row r="269" spans="1:60" outlineLevel="1" x14ac:dyDescent="0.2">
      <c r="A269" s="213"/>
      <c r="B269" s="214"/>
      <c r="C269" s="259" t="s">
        <v>292</v>
      </c>
      <c r="D269" s="221"/>
      <c r="E269" s="222">
        <v>28</v>
      </c>
      <c r="F269" s="216"/>
      <c r="G269" s="216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06"/>
      <c r="Y269" s="206"/>
      <c r="Z269" s="206"/>
      <c r="AA269" s="206"/>
      <c r="AB269" s="206"/>
      <c r="AC269" s="206"/>
      <c r="AD269" s="206"/>
      <c r="AE269" s="206"/>
      <c r="AF269" s="206"/>
      <c r="AG269" s="206" t="s">
        <v>120</v>
      </c>
      <c r="AH269" s="206">
        <v>0</v>
      </c>
      <c r="AI269" s="206"/>
      <c r="AJ269" s="206"/>
      <c r="AK269" s="206"/>
      <c r="AL269" s="206"/>
      <c r="AM269" s="206"/>
      <c r="AN269" s="206"/>
      <c r="AO269" s="206"/>
      <c r="AP269" s="206"/>
      <c r="AQ269" s="206"/>
      <c r="AR269" s="206"/>
      <c r="AS269" s="206"/>
      <c r="AT269" s="206"/>
      <c r="AU269" s="206"/>
      <c r="AV269" s="206"/>
      <c r="AW269" s="206"/>
      <c r="AX269" s="206"/>
      <c r="AY269" s="206"/>
      <c r="AZ269" s="206"/>
      <c r="BA269" s="206"/>
      <c r="BB269" s="206"/>
      <c r="BC269" s="206"/>
      <c r="BD269" s="206"/>
      <c r="BE269" s="206"/>
      <c r="BF269" s="206"/>
      <c r="BG269" s="206"/>
      <c r="BH269" s="206"/>
    </row>
    <row r="270" spans="1:60" ht="33.75" outlineLevel="1" x14ac:dyDescent="0.2">
      <c r="A270" s="243">
        <v>50</v>
      </c>
      <c r="B270" s="244" t="s">
        <v>293</v>
      </c>
      <c r="C270" s="261" t="s">
        <v>294</v>
      </c>
      <c r="D270" s="245" t="s">
        <v>272</v>
      </c>
      <c r="E270" s="246">
        <v>1</v>
      </c>
      <c r="F270" s="247"/>
      <c r="G270" s="248">
        <f>ROUND(E270*F270,2)</f>
        <v>0</v>
      </c>
      <c r="H270" s="247"/>
      <c r="I270" s="248">
        <f>ROUND(E270*H270,2)</f>
        <v>0</v>
      </c>
      <c r="J270" s="247"/>
      <c r="K270" s="248">
        <f>ROUND(E270*J270,2)</f>
        <v>0</v>
      </c>
      <c r="L270" s="248">
        <v>15</v>
      </c>
      <c r="M270" s="248">
        <f>G270*(1+L270/100)</f>
        <v>0</v>
      </c>
      <c r="N270" s="248">
        <v>4.0000000000000002E-4</v>
      </c>
      <c r="O270" s="248">
        <f>ROUND(E270*N270,2)</f>
        <v>0</v>
      </c>
      <c r="P270" s="248">
        <v>0</v>
      </c>
      <c r="Q270" s="248">
        <f>ROUND(E270*P270,2)</f>
        <v>0</v>
      </c>
      <c r="R270" s="248" t="s">
        <v>284</v>
      </c>
      <c r="S270" s="248" t="s">
        <v>116</v>
      </c>
      <c r="T270" s="249" t="s">
        <v>116</v>
      </c>
      <c r="U270" s="216">
        <v>0.45</v>
      </c>
      <c r="V270" s="216">
        <f>ROUND(E270*U270,2)</f>
        <v>0.45</v>
      </c>
      <c r="W270" s="216"/>
      <c r="X270" s="206"/>
      <c r="Y270" s="206"/>
      <c r="Z270" s="206"/>
      <c r="AA270" s="206"/>
      <c r="AB270" s="206"/>
      <c r="AC270" s="206"/>
      <c r="AD270" s="206"/>
      <c r="AE270" s="206"/>
      <c r="AF270" s="206"/>
      <c r="AG270" s="206" t="s">
        <v>138</v>
      </c>
      <c r="AH270" s="206"/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06"/>
      <c r="AU270" s="206"/>
      <c r="AV270" s="206"/>
      <c r="AW270" s="206"/>
      <c r="AX270" s="206"/>
      <c r="AY270" s="206"/>
      <c r="AZ270" s="206"/>
      <c r="BA270" s="206"/>
      <c r="BB270" s="206"/>
      <c r="BC270" s="206"/>
      <c r="BD270" s="206"/>
      <c r="BE270" s="206"/>
      <c r="BF270" s="206"/>
      <c r="BG270" s="206"/>
      <c r="BH270" s="206"/>
    </row>
    <row r="271" spans="1:60" ht="33.75" outlineLevel="1" x14ac:dyDescent="0.2">
      <c r="A271" s="232">
        <v>51</v>
      </c>
      <c r="B271" s="233" t="s">
        <v>295</v>
      </c>
      <c r="C271" s="254" t="s">
        <v>296</v>
      </c>
      <c r="D271" s="234" t="s">
        <v>145</v>
      </c>
      <c r="E271" s="235">
        <v>28</v>
      </c>
      <c r="F271" s="236"/>
      <c r="G271" s="237">
        <f>ROUND(E271*F271,2)</f>
        <v>0</v>
      </c>
      <c r="H271" s="236"/>
      <c r="I271" s="237">
        <f>ROUND(E271*H271,2)</f>
        <v>0</v>
      </c>
      <c r="J271" s="236"/>
      <c r="K271" s="237">
        <f>ROUND(E271*J271,2)</f>
        <v>0</v>
      </c>
      <c r="L271" s="237">
        <v>15</v>
      </c>
      <c r="M271" s="237">
        <f>G271*(1+L271/100)</f>
        <v>0</v>
      </c>
      <c r="N271" s="237">
        <v>3.4499999999999999E-3</v>
      </c>
      <c r="O271" s="237">
        <f>ROUND(E271*N271,2)</f>
        <v>0.1</v>
      </c>
      <c r="P271" s="237">
        <v>0</v>
      </c>
      <c r="Q271" s="237">
        <f>ROUND(E271*P271,2)</f>
        <v>0</v>
      </c>
      <c r="R271" s="237" t="s">
        <v>284</v>
      </c>
      <c r="S271" s="237" t="s">
        <v>116</v>
      </c>
      <c r="T271" s="238" t="s">
        <v>116</v>
      </c>
      <c r="U271" s="216">
        <v>0.35599999999999998</v>
      </c>
      <c r="V271" s="216">
        <f>ROUND(E271*U271,2)</f>
        <v>9.9700000000000006</v>
      </c>
      <c r="W271" s="216"/>
      <c r="X271" s="206"/>
      <c r="Y271" s="206"/>
      <c r="Z271" s="206"/>
      <c r="AA271" s="206"/>
      <c r="AB271" s="206"/>
      <c r="AC271" s="206"/>
      <c r="AD271" s="206"/>
      <c r="AE271" s="206"/>
      <c r="AF271" s="206"/>
      <c r="AG271" s="206" t="s">
        <v>138</v>
      </c>
      <c r="AH271" s="206"/>
      <c r="AI271" s="206"/>
      <c r="AJ271" s="206"/>
      <c r="AK271" s="206"/>
      <c r="AL271" s="206"/>
      <c r="AM271" s="206"/>
      <c r="AN271" s="206"/>
      <c r="AO271" s="206"/>
      <c r="AP271" s="206"/>
      <c r="AQ271" s="206"/>
      <c r="AR271" s="206"/>
      <c r="AS271" s="206"/>
      <c r="AT271" s="206"/>
      <c r="AU271" s="206"/>
      <c r="AV271" s="206"/>
      <c r="AW271" s="206"/>
      <c r="AX271" s="206"/>
      <c r="AY271" s="206"/>
      <c r="AZ271" s="206"/>
      <c r="BA271" s="206"/>
      <c r="BB271" s="206"/>
      <c r="BC271" s="206"/>
      <c r="BD271" s="206"/>
      <c r="BE271" s="206"/>
      <c r="BF271" s="206"/>
      <c r="BG271" s="206"/>
      <c r="BH271" s="206"/>
    </row>
    <row r="272" spans="1:60" outlineLevel="1" x14ac:dyDescent="0.2">
      <c r="A272" s="213"/>
      <c r="B272" s="214"/>
      <c r="C272" s="259" t="s">
        <v>297</v>
      </c>
      <c r="D272" s="221"/>
      <c r="E272" s="222">
        <v>28</v>
      </c>
      <c r="F272" s="216"/>
      <c r="G272" s="216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06"/>
      <c r="Y272" s="206"/>
      <c r="Z272" s="206"/>
      <c r="AA272" s="206"/>
      <c r="AB272" s="206"/>
      <c r="AC272" s="206"/>
      <c r="AD272" s="206"/>
      <c r="AE272" s="206"/>
      <c r="AF272" s="206"/>
      <c r="AG272" s="206" t="s">
        <v>120</v>
      </c>
      <c r="AH272" s="206">
        <v>0</v>
      </c>
      <c r="AI272" s="206"/>
      <c r="AJ272" s="206"/>
      <c r="AK272" s="206"/>
      <c r="AL272" s="206"/>
      <c r="AM272" s="206"/>
      <c r="AN272" s="206"/>
      <c r="AO272" s="206"/>
      <c r="AP272" s="206"/>
      <c r="AQ272" s="206"/>
      <c r="AR272" s="206"/>
      <c r="AS272" s="206"/>
      <c r="AT272" s="206"/>
      <c r="AU272" s="206"/>
      <c r="AV272" s="206"/>
      <c r="AW272" s="206"/>
      <c r="AX272" s="206"/>
      <c r="AY272" s="206"/>
      <c r="AZ272" s="206"/>
      <c r="BA272" s="206"/>
      <c r="BB272" s="206"/>
      <c r="BC272" s="206"/>
      <c r="BD272" s="206"/>
      <c r="BE272" s="206"/>
      <c r="BF272" s="206"/>
      <c r="BG272" s="206"/>
      <c r="BH272" s="206"/>
    </row>
    <row r="273" spans="1:60" outlineLevel="1" x14ac:dyDescent="0.2">
      <c r="A273" s="232">
        <v>52</v>
      </c>
      <c r="B273" s="233" t="s">
        <v>298</v>
      </c>
      <c r="C273" s="254" t="s">
        <v>299</v>
      </c>
      <c r="D273" s="234" t="s">
        <v>145</v>
      </c>
      <c r="E273" s="235">
        <v>5</v>
      </c>
      <c r="F273" s="236"/>
      <c r="G273" s="237">
        <f>ROUND(E273*F273,2)</f>
        <v>0</v>
      </c>
      <c r="H273" s="236"/>
      <c r="I273" s="237">
        <f>ROUND(E273*H273,2)</f>
        <v>0</v>
      </c>
      <c r="J273" s="236"/>
      <c r="K273" s="237">
        <f>ROUND(E273*J273,2)</f>
        <v>0</v>
      </c>
      <c r="L273" s="237">
        <v>15</v>
      </c>
      <c r="M273" s="237">
        <f>G273*(1+L273/100)</f>
        <v>0</v>
      </c>
      <c r="N273" s="237">
        <v>2.9099999999999998E-3</v>
      </c>
      <c r="O273" s="237">
        <f>ROUND(E273*N273,2)</f>
        <v>0.01</v>
      </c>
      <c r="P273" s="237">
        <v>0</v>
      </c>
      <c r="Q273" s="237">
        <f>ROUND(E273*P273,2)</f>
        <v>0</v>
      </c>
      <c r="R273" s="237"/>
      <c r="S273" s="237" t="s">
        <v>105</v>
      </c>
      <c r="T273" s="238" t="s">
        <v>106</v>
      </c>
      <c r="U273" s="216">
        <v>0.9</v>
      </c>
      <c r="V273" s="216">
        <f>ROUND(E273*U273,2)</f>
        <v>4.5</v>
      </c>
      <c r="W273" s="216"/>
      <c r="X273" s="206"/>
      <c r="Y273" s="206"/>
      <c r="Z273" s="206"/>
      <c r="AA273" s="206"/>
      <c r="AB273" s="206"/>
      <c r="AC273" s="206"/>
      <c r="AD273" s="206"/>
      <c r="AE273" s="206"/>
      <c r="AF273" s="206"/>
      <c r="AG273" s="206" t="s">
        <v>138</v>
      </c>
      <c r="AH273" s="206"/>
      <c r="AI273" s="206"/>
      <c r="AJ273" s="206"/>
      <c r="AK273" s="206"/>
      <c r="AL273" s="206"/>
      <c r="AM273" s="206"/>
      <c r="AN273" s="206"/>
      <c r="AO273" s="206"/>
      <c r="AP273" s="206"/>
      <c r="AQ273" s="206"/>
      <c r="AR273" s="206"/>
      <c r="AS273" s="206"/>
      <c r="AT273" s="206"/>
      <c r="AU273" s="206"/>
      <c r="AV273" s="206"/>
      <c r="AW273" s="206"/>
      <c r="AX273" s="206"/>
      <c r="AY273" s="206"/>
      <c r="AZ273" s="206"/>
      <c r="BA273" s="206"/>
      <c r="BB273" s="206"/>
      <c r="BC273" s="206"/>
      <c r="BD273" s="206"/>
      <c r="BE273" s="206"/>
      <c r="BF273" s="206"/>
      <c r="BG273" s="206"/>
      <c r="BH273" s="206"/>
    </row>
    <row r="274" spans="1:60" outlineLevel="1" x14ac:dyDescent="0.2">
      <c r="A274" s="213"/>
      <c r="B274" s="214"/>
      <c r="C274" s="259" t="s">
        <v>300</v>
      </c>
      <c r="D274" s="221"/>
      <c r="E274" s="222">
        <v>5</v>
      </c>
      <c r="F274" s="216"/>
      <c r="G274" s="216"/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06"/>
      <c r="Y274" s="206"/>
      <c r="Z274" s="206"/>
      <c r="AA274" s="206"/>
      <c r="AB274" s="206"/>
      <c r="AC274" s="206"/>
      <c r="AD274" s="206"/>
      <c r="AE274" s="206"/>
      <c r="AF274" s="206"/>
      <c r="AG274" s="206" t="s">
        <v>120</v>
      </c>
      <c r="AH274" s="206">
        <v>0</v>
      </c>
      <c r="AI274" s="206"/>
      <c r="AJ274" s="206"/>
      <c r="AK274" s="206"/>
      <c r="AL274" s="206"/>
      <c r="AM274" s="206"/>
      <c r="AN274" s="206"/>
      <c r="AO274" s="206"/>
      <c r="AP274" s="206"/>
      <c r="AQ274" s="206"/>
      <c r="AR274" s="206"/>
      <c r="AS274" s="206"/>
      <c r="AT274" s="206"/>
      <c r="AU274" s="206"/>
      <c r="AV274" s="206"/>
      <c r="AW274" s="206"/>
      <c r="AX274" s="206"/>
      <c r="AY274" s="206"/>
      <c r="AZ274" s="206"/>
      <c r="BA274" s="206"/>
      <c r="BB274" s="206"/>
      <c r="BC274" s="206"/>
      <c r="BD274" s="206"/>
      <c r="BE274" s="206"/>
      <c r="BF274" s="206"/>
      <c r="BG274" s="206"/>
      <c r="BH274" s="206"/>
    </row>
    <row r="275" spans="1:60" outlineLevel="1" x14ac:dyDescent="0.2">
      <c r="A275" s="232">
        <v>53</v>
      </c>
      <c r="B275" s="233" t="s">
        <v>301</v>
      </c>
      <c r="C275" s="254" t="s">
        <v>302</v>
      </c>
      <c r="D275" s="234" t="s">
        <v>145</v>
      </c>
      <c r="E275" s="235">
        <v>18</v>
      </c>
      <c r="F275" s="236"/>
      <c r="G275" s="237">
        <f>ROUND(E275*F275,2)</f>
        <v>0</v>
      </c>
      <c r="H275" s="236"/>
      <c r="I275" s="237">
        <f>ROUND(E275*H275,2)</f>
        <v>0</v>
      </c>
      <c r="J275" s="236"/>
      <c r="K275" s="237">
        <f>ROUND(E275*J275,2)</f>
        <v>0</v>
      </c>
      <c r="L275" s="237">
        <v>15</v>
      </c>
      <c r="M275" s="237">
        <f>G275*(1+L275/100)</f>
        <v>0</v>
      </c>
      <c r="N275" s="237">
        <v>2.9099999999999998E-3</v>
      </c>
      <c r="O275" s="237">
        <f>ROUND(E275*N275,2)</f>
        <v>0.05</v>
      </c>
      <c r="P275" s="237">
        <v>0</v>
      </c>
      <c r="Q275" s="237">
        <f>ROUND(E275*P275,2)</f>
        <v>0</v>
      </c>
      <c r="R275" s="237"/>
      <c r="S275" s="237" t="s">
        <v>105</v>
      </c>
      <c r="T275" s="238" t="s">
        <v>106</v>
      </c>
      <c r="U275" s="216">
        <v>0.9</v>
      </c>
      <c r="V275" s="216">
        <f>ROUND(E275*U275,2)</f>
        <v>16.2</v>
      </c>
      <c r="W275" s="216"/>
      <c r="X275" s="206"/>
      <c r="Y275" s="206"/>
      <c r="Z275" s="206"/>
      <c r="AA275" s="206"/>
      <c r="AB275" s="206"/>
      <c r="AC275" s="206"/>
      <c r="AD275" s="206"/>
      <c r="AE275" s="206"/>
      <c r="AF275" s="206"/>
      <c r="AG275" s="206" t="s">
        <v>138</v>
      </c>
      <c r="AH275" s="206"/>
      <c r="AI275" s="206"/>
      <c r="AJ275" s="206"/>
      <c r="AK275" s="206"/>
      <c r="AL275" s="206"/>
      <c r="AM275" s="206"/>
      <c r="AN275" s="206"/>
      <c r="AO275" s="206"/>
      <c r="AP275" s="206"/>
      <c r="AQ275" s="206"/>
      <c r="AR275" s="206"/>
      <c r="AS275" s="206"/>
      <c r="AT275" s="206"/>
      <c r="AU275" s="206"/>
      <c r="AV275" s="206"/>
      <c r="AW275" s="206"/>
      <c r="AX275" s="206"/>
      <c r="AY275" s="206"/>
      <c r="AZ275" s="206"/>
      <c r="BA275" s="206"/>
      <c r="BB275" s="206"/>
      <c r="BC275" s="206"/>
      <c r="BD275" s="206"/>
      <c r="BE275" s="206"/>
      <c r="BF275" s="206"/>
      <c r="BG275" s="206"/>
      <c r="BH275" s="206"/>
    </row>
    <row r="276" spans="1:60" outlineLevel="1" x14ac:dyDescent="0.2">
      <c r="A276" s="213"/>
      <c r="B276" s="214"/>
      <c r="C276" s="259" t="s">
        <v>303</v>
      </c>
      <c r="D276" s="221"/>
      <c r="E276" s="222">
        <v>18</v>
      </c>
      <c r="F276" s="216"/>
      <c r="G276" s="216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06"/>
      <c r="Y276" s="206"/>
      <c r="Z276" s="206"/>
      <c r="AA276" s="206"/>
      <c r="AB276" s="206"/>
      <c r="AC276" s="206"/>
      <c r="AD276" s="206"/>
      <c r="AE276" s="206"/>
      <c r="AF276" s="206"/>
      <c r="AG276" s="206" t="s">
        <v>120</v>
      </c>
      <c r="AH276" s="206">
        <v>0</v>
      </c>
      <c r="AI276" s="206"/>
      <c r="AJ276" s="206"/>
      <c r="AK276" s="206"/>
      <c r="AL276" s="206"/>
      <c r="AM276" s="206"/>
      <c r="AN276" s="206"/>
      <c r="AO276" s="206"/>
      <c r="AP276" s="206"/>
      <c r="AQ276" s="206"/>
      <c r="AR276" s="206"/>
      <c r="AS276" s="206"/>
      <c r="AT276" s="206"/>
      <c r="AU276" s="206"/>
      <c r="AV276" s="206"/>
      <c r="AW276" s="206"/>
      <c r="AX276" s="206"/>
      <c r="AY276" s="206"/>
      <c r="AZ276" s="206"/>
      <c r="BA276" s="206"/>
      <c r="BB276" s="206"/>
      <c r="BC276" s="206"/>
      <c r="BD276" s="206"/>
      <c r="BE276" s="206"/>
      <c r="BF276" s="206"/>
      <c r="BG276" s="206"/>
      <c r="BH276" s="206"/>
    </row>
    <row r="277" spans="1:60" outlineLevel="1" x14ac:dyDescent="0.2">
      <c r="A277" s="232">
        <v>54</v>
      </c>
      <c r="B277" s="233" t="s">
        <v>304</v>
      </c>
      <c r="C277" s="254" t="s">
        <v>305</v>
      </c>
      <c r="D277" s="234" t="s">
        <v>145</v>
      </c>
      <c r="E277" s="235">
        <v>20</v>
      </c>
      <c r="F277" s="236"/>
      <c r="G277" s="237">
        <f>ROUND(E277*F277,2)</f>
        <v>0</v>
      </c>
      <c r="H277" s="236"/>
      <c r="I277" s="237">
        <f>ROUND(E277*H277,2)</f>
        <v>0</v>
      </c>
      <c r="J277" s="236"/>
      <c r="K277" s="237">
        <f>ROUND(E277*J277,2)</f>
        <v>0</v>
      </c>
      <c r="L277" s="237">
        <v>15</v>
      </c>
      <c r="M277" s="237">
        <f>G277*(1+L277/100)</f>
        <v>0</v>
      </c>
      <c r="N277" s="237">
        <v>2.9099999999999998E-3</v>
      </c>
      <c r="O277" s="237">
        <f>ROUND(E277*N277,2)</f>
        <v>0.06</v>
      </c>
      <c r="P277" s="237">
        <v>0</v>
      </c>
      <c r="Q277" s="237">
        <f>ROUND(E277*P277,2)</f>
        <v>0</v>
      </c>
      <c r="R277" s="237"/>
      <c r="S277" s="237" t="s">
        <v>105</v>
      </c>
      <c r="T277" s="238" t="s">
        <v>106</v>
      </c>
      <c r="U277" s="216">
        <v>0.9</v>
      </c>
      <c r="V277" s="216">
        <f>ROUND(E277*U277,2)</f>
        <v>18</v>
      </c>
      <c r="W277" s="216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 t="s">
        <v>138</v>
      </c>
      <c r="AH277" s="206"/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206"/>
      <c r="AS277" s="206"/>
      <c r="AT277" s="206"/>
      <c r="AU277" s="206"/>
      <c r="AV277" s="206"/>
      <c r="AW277" s="206"/>
      <c r="AX277" s="206"/>
      <c r="AY277" s="206"/>
      <c r="AZ277" s="206"/>
      <c r="BA277" s="206"/>
      <c r="BB277" s="206"/>
      <c r="BC277" s="206"/>
      <c r="BD277" s="206"/>
      <c r="BE277" s="206"/>
      <c r="BF277" s="206"/>
      <c r="BG277" s="206"/>
      <c r="BH277" s="206"/>
    </row>
    <row r="278" spans="1:60" outlineLevel="1" x14ac:dyDescent="0.2">
      <c r="A278" s="213"/>
      <c r="B278" s="214"/>
      <c r="C278" s="259" t="s">
        <v>306</v>
      </c>
      <c r="D278" s="221"/>
      <c r="E278" s="222">
        <v>20</v>
      </c>
      <c r="F278" s="216"/>
      <c r="G278" s="216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 t="s">
        <v>120</v>
      </c>
      <c r="AH278" s="206">
        <v>0</v>
      </c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206"/>
      <c r="AS278" s="206"/>
      <c r="AT278" s="206"/>
      <c r="AU278" s="206"/>
      <c r="AV278" s="206"/>
      <c r="AW278" s="206"/>
      <c r="AX278" s="206"/>
      <c r="AY278" s="206"/>
      <c r="AZ278" s="206"/>
      <c r="BA278" s="206"/>
      <c r="BB278" s="206"/>
      <c r="BC278" s="206"/>
      <c r="BD278" s="206"/>
      <c r="BE278" s="206"/>
      <c r="BF278" s="206"/>
      <c r="BG278" s="206"/>
      <c r="BH278" s="206"/>
    </row>
    <row r="279" spans="1:60" outlineLevel="1" x14ac:dyDescent="0.2">
      <c r="A279" s="232">
        <v>55</v>
      </c>
      <c r="B279" s="233" t="s">
        <v>307</v>
      </c>
      <c r="C279" s="254" t="s">
        <v>308</v>
      </c>
      <c r="D279" s="234" t="s">
        <v>145</v>
      </c>
      <c r="E279" s="235">
        <v>3</v>
      </c>
      <c r="F279" s="236"/>
      <c r="G279" s="237">
        <f>ROUND(E279*F279,2)</f>
        <v>0</v>
      </c>
      <c r="H279" s="236"/>
      <c r="I279" s="237">
        <f>ROUND(E279*H279,2)</f>
        <v>0</v>
      </c>
      <c r="J279" s="236"/>
      <c r="K279" s="237">
        <f>ROUND(E279*J279,2)</f>
        <v>0</v>
      </c>
      <c r="L279" s="237">
        <v>15</v>
      </c>
      <c r="M279" s="237">
        <f>G279*(1+L279/100)</f>
        <v>0</v>
      </c>
      <c r="N279" s="237">
        <v>3.7000000000000002E-3</v>
      </c>
      <c r="O279" s="237">
        <f>ROUND(E279*N279,2)</f>
        <v>0.01</v>
      </c>
      <c r="P279" s="237">
        <v>0</v>
      </c>
      <c r="Q279" s="237">
        <f>ROUND(E279*P279,2)</f>
        <v>0</v>
      </c>
      <c r="R279" s="237"/>
      <c r="S279" s="237" t="s">
        <v>105</v>
      </c>
      <c r="T279" s="238" t="s">
        <v>106</v>
      </c>
      <c r="U279" s="216">
        <v>0.96</v>
      </c>
      <c r="V279" s="216">
        <f>ROUND(E279*U279,2)</f>
        <v>2.88</v>
      </c>
      <c r="W279" s="216"/>
      <c r="X279" s="206"/>
      <c r="Y279" s="206"/>
      <c r="Z279" s="206"/>
      <c r="AA279" s="206"/>
      <c r="AB279" s="206"/>
      <c r="AC279" s="206"/>
      <c r="AD279" s="206"/>
      <c r="AE279" s="206"/>
      <c r="AF279" s="206"/>
      <c r="AG279" s="206" t="s">
        <v>138</v>
      </c>
      <c r="AH279" s="206"/>
      <c r="AI279" s="206"/>
      <c r="AJ279" s="206"/>
      <c r="AK279" s="206"/>
      <c r="AL279" s="206"/>
      <c r="AM279" s="206"/>
      <c r="AN279" s="206"/>
      <c r="AO279" s="206"/>
      <c r="AP279" s="206"/>
      <c r="AQ279" s="206"/>
      <c r="AR279" s="206"/>
      <c r="AS279" s="206"/>
      <c r="AT279" s="206"/>
      <c r="AU279" s="206"/>
      <c r="AV279" s="206"/>
      <c r="AW279" s="206"/>
      <c r="AX279" s="206"/>
      <c r="AY279" s="206"/>
      <c r="AZ279" s="206"/>
      <c r="BA279" s="206"/>
      <c r="BB279" s="206"/>
      <c r="BC279" s="206"/>
      <c r="BD279" s="206"/>
      <c r="BE279" s="206"/>
      <c r="BF279" s="206"/>
      <c r="BG279" s="206"/>
      <c r="BH279" s="206"/>
    </row>
    <row r="280" spans="1:60" outlineLevel="1" x14ac:dyDescent="0.2">
      <c r="A280" s="213"/>
      <c r="B280" s="214"/>
      <c r="C280" s="259" t="s">
        <v>309</v>
      </c>
      <c r="D280" s="221"/>
      <c r="E280" s="222">
        <v>1.53</v>
      </c>
      <c r="F280" s="216"/>
      <c r="G280" s="216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06"/>
      <c r="Y280" s="206"/>
      <c r="Z280" s="206"/>
      <c r="AA280" s="206"/>
      <c r="AB280" s="206"/>
      <c r="AC280" s="206"/>
      <c r="AD280" s="206"/>
      <c r="AE280" s="206"/>
      <c r="AF280" s="206"/>
      <c r="AG280" s="206" t="s">
        <v>120</v>
      </c>
      <c r="AH280" s="206">
        <v>0</v>
      </c>
      <c r="AI280" s="206"/>
      <c r="AJ280" s="206"/>
      <c r="AK280" s="206"/>
      <c r="AL280" s="206"/>
      <c r="AM280" s="206"/>
      <c r="AN280" s="206"/>
      <c r="AO280" s="206"/>
      <c r="AP280" s="206"/>
      <c r="AQ280" s="206"/>
      <c r="AR280" s="206"/>
      <c r="AS280" s="206"/>
      <c r="AT280" s="206"/>
      <c r="AU280" s="206"/>
      <c r="AV280" s="206"/>
      <c r="AW280" s="206"/>
      <c r="AX280" s="206"/>
      <c r="AY280" s="206"/>
      <c r="AZ280" s="206"/>
      <c r="BA280" s="206"/>
      <c r="BB280" s="206"/>
      <c r="BC280" s="206"/>
      <c r="BD280" s="206"/>
      <c r="BE280" s="206"/>
      <c r="BF280" s="206"/>
      <c r="BG280" s="206"/>
      <c r="BH280" s="206"/>
    </row>
    <row r="281" spans="1:60" outlineLevel="1" x14ac:dyDescent="0.2">
      <c r="A281" s="213"/>
      <c r="B281" s="214"/>
      <c r="C281" s="259" t="s">
        <v>310</v>
      </c>
      <c r="D281" s="221"/>
      <c r="E281" s="222">
        <v>0.81</v>
      </c>
      <c r="F281" s="216"/>
      <c r="G281" s="216"/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06"/>
      <c r="Y281" s="206"/>
      <c r="Z281" s="206"/>
      <c r="AA281" s="206"/>
      <c r="AB281" s="206"/>
      <c r="AC281" s="206"/>
      <c r="AD281" s="206"/>
      <c r="AE281" s="206"/>
      <c r="AF281" s="206"/>
      <c r="AG281" s="206" t="s">
        <v>120</v>
      </c>
      <c r="AH281" s="206">
        <v>0</v>
      </c>
      <c r="AI281" s="206"/>
      <c r="AJ281" s="206"/>
      <c r="AK281" s="206"/>
      <c r="AL281" s="206"/>
      <c r="AM281" s="206"/>
      <c r="AN281" s="206"/>
      <c r="AO281" s="206"/>
      <c r="AP281" s="206"/>
      <c r="AQ281" s="206"/>
      <c r="AR281" s="206"/>
      <c r="AS281" s="206"/>
      <c r="AT281" s="206"/>
      <c r="AU281" s="206"/>
      <c r="AV281" s="206"/>
      <c r="AW281" s="206"/>
      <c r="AX281" s="206"/>
      <c r="AY281" s="206"/>
      <c r="AZ281" s="206"/>
      <c r="BA281" s="206"/>
      <c r="BB281" s="206"/>
      <c r="BC281" s="206"/>
      <c r="BD281" s="206"/>
      <c r="BE281" s="206"/>
      <c r="BF281" s="206"/>
      <c r="BG281" s="206"/>
      <c r="BH281" s="206"/>
    </row>
    <row r="282" spans="1:60" outlineLevel="1" x14ac:dyDescent="0.2">
      <c r="A282" s="213"/>
      <c r="B282" s="214"/>
      <c r="C282" s="259" t="s">
        <v>311</v>
      </c>
      <c r="D282" s="221"/>
      <c r="E282" s="222">
        <v>0.66</v>
      </c>
      <c r="F282" s="216"/>
      <c r="G282" s="216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06"/>
      <c r="Y282" s="206"/>
      <c r="Z282" s="206"/>
      <c r="AA282" s="206"/>
      <c r="AB282" s="206"/>
      <c r="AC282" s="206"/>
      <c r="AD282" s="206"/>
      <c r="AE282" s="206"/>
      <c r="AF282" s="206"/>
      <c r="AG282" s="206" t="s">
        <v>120</v>
      </c>
      <c r="AH282" s="206">
        <v>0</v>
      </c>
      <c r="AI282" s="206"/>
      <c r="AJ282" s="206"/>
      <c r="AK282" s="206"/>
      <c r="AL282" s="206"/>
      <c r="AM282" s="206"/>
      <c r="AN282" s="206"/>
      <c r="AO282" s="206"/>
      <c r="AP282" s="206"/>
      <c r="AQ282" s="206"/>
      <c r="AR282" s="206"/>
      <c r="AS282" s="206"/>
      <c r="AT282" s="206"/>
      <c r="AU282" s="206"/>
      <c r="AV282" s="206"/>
      <c r="AW282" s="206"/>
      <c r="AX282" s="206"/>
      <c r="AY282" s="206"/>
      <c r="AZ282" s="206"/>
      <c r="BA282" s="206"/>
      <c r="BB282" s="206"/>
      <c r="BC282" s="206"/>
      <c r="BD282" s="206"/>
      <c r="BE282" s="206"/>
      <c r="BF282" s="206"/>
      <c r="BG282" s="206"/>
      <c r="BH282" s="206"/>
    </row>
    <row r="283" spans="1:60" ht="22.5" outlineLevel="1" x14ac:dyDescent="0.2">
      <c r="A283" s="213">
        <v>56</v>
      </c>
      <c r="B283" s="214" t="s">
        <v>312</v>
      </c>
      <c r="C283" s="263" t="s">
        <v>313</v>
      </c>
      <c r="D283" s="215" t="s">
        <v>0</v>
      </c>
      <c r="E283" s="251"/>
      <c r="F283" s="217"/>
      <c r="G283" s="216">
        <f>ROUND(E283*F283,2)</f>
        <v>0</v>
      </c>
      <c r="H283" s="217"/>
      <c r="I283" s="216">
        <f>ROUND(E283*H283,2)</f>
        <v>0</v>
      </c>
      <c r="J283" s="217"/>
      <c r="K283" s="216">
        <f>ROUND(E283*J283,2)</f>
        <v>0</v>
      </c>
      <c r="L283" s="216">
        <v>15</v>
      </c>
      <c r="M283" s="216">
        <f>G283*(1+L283/100)</f>
        <v>0</v>
      </c>
      <c r="N283" s="216">
        <v>0</v>
      </c>
      <c r="O283" s="216">
        <f>ROUND(E283*N283,2)</f>
        <v>0</v>
      </c>
      <c r="P283" s="216">
        <v>0</v>
      </c>
      <c r="Q283" s="216">
        <f>ROUND(E283*P283,2)</f>
        <v>0</v>
      </c>
      <c r="R283" s="216" t="s">
        <v>284</v>
      </c>
      <c r="S283" s="216" t="s">
        <v>116</v>
      </c>
      <c r="T283" s="216" t="s">
        <v>116</v>
      </c>
      <c r="U283" s="216">
        <v>0</v>
      </c>
      <c r="V283" s="216">
        <f>ROUND(E283*U283,2)</f>
        <v>0</v>
      </c>
      <c r="W283" s="216"/>
      <c r="X283" s="206"/>
      <c r="Y283" s="206"/>
      <c r="Z283" s="206"/>
      <c r="AA283" s="206"/>
      <c r="AB283" s="206"/>
      <c r="AC283" s="206"/>
      <c r="AD283" s="206"/>
      <c r="AE283" s="206"/>
      <c r="AF283" s="206"/>
      <c r="AG283" s="206" t="s">
        <v>269</v>
      </c>
      <c r="AH283" s="206"/>
      <c r="AI283" s="206"/>
      <c r="AJ283" s="206"/>
      <c r="AK283" s="206"/>
      <c r="AL283" s="206"/>
      <c r="AM283" s="206"/>
      <c r="AN283" s="206"/>
      <c r="AO283" s="206"/>
      <c r="AP283" s="206"/>
      <c r="AQ283" s="206"/>
      <c r="AR283" s="206"/>
      <c r="AS283" s="206"/>
      <c r="AT283" s="206"/>
      <c r="AU283" s="206"/>
      <c r="AV283" s="206"/>
      <c r="AW283" s="206"/>
      <c r="AX283" s="206"/>
      <c r="AY283" s="206"/>
      <c r="AZ283" s="206"/>
      <c r="BA283" s="206"/>
      <c r="BB283" s="206"/>
      <c r="BC283" s="206"/>
      <c r="BD283" s="206"/>
      <c r="BE283" s="206"/>
      <c r="BF283" s="206"/>
      <c r="BG283" s="206"/>
      <c r="BH283" s="206"/>
    </row>
    <row r="284" spans="1:60" outlineLevel="1" x14ac:dyDescent="0.2">
      <c r="A284" s="213"/>
      <c r="B284" s="214"/>
      <c r="C284" s="262" t="s">
        <v>314</v>
      </c>
      <c r="D284" s="250"/>
      <c r="E284" s="250"/>
      <c r="F284" s="250"/>
      <c r="G284" s="250"/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  <c r="T284" s="216"/>
      <c r="U284" s="216"/>
      <c r="V284" s="216"/>
      <c r="W284" s="216"/>
      <c r="X284" s="206"/>
      <c r="Y284" s="206"/>
      <c r="Z284" s="206"/>
      <c r="AA284" s="206"/>
      <c r="AB284" s="206"/>
      <c r="AC284" s="206"/>
      <c r="AD284" s="206"/>
      <c r="AE284" s="206"/>
      <c r="AF284" s="206"/>
      <c r="AG284" s="206" t="s">
        <v>118</v>
      </c>
      <c r="AH284" s="206"/>
      <c r="AI284" s="206"/>
      <c r="AJ284" s="206"/>
      <c r="AK284" s="206"/>
      <c r="AL284" s="206"/>
      <c r="AM284" s="206"/>
      <c r="AN284" s="206"/>
      <c r="AO284" s="206"/>
      <c r="AP284" s="206"/>
      <c r="AQ284" s="206"/>
      <c r="AR284" s="206"/>
      <c r="AS284" s="206"/>
      <c r="AT284" s="206"/>
      <c r="AU284" s="206"/>
      <c r="AV284" s="206"/>
      <c r="AW284" s="206"/>
      <c r="AX284" s="206"/>
      <c r="AY284" s="206"/>
      <c r="AZ284" s="206"/>
      <c r="BA284" s="206"/>
      <c r="BB284" s="206"/>
      <c r="BC284" s="206"/>
      <c r="BD284" s="206"/>
      <c r="BE284" s="206"/>
      <c r="BF284" s="206"/>
      <c r="BG284" s="206"/>
      <c r="BH284" s="206"/>
    </row>
    <row r="285" spans="1:60" x14ac:dyDescent="0.2">
      <c r="A285" s="226" t="s">
        <v>101</v>
      </c>
      <c r="B285" s="227" t="s">
        <v>71</v>
      </c>
      <c r="C285" s="253" t="s">
        <v>72</v>
      </c>
      <c r="D285" s="228"/>
      <c r="E285" s="229"/>
      <c r="F285" s="230"/>
      <c r="G285" s="230">
        <f>SUMIF(AG286:AG294,"&lt;&gt;NOR",G286:G294)</f>
        <v>0</v>
      </c>
      <c r="H285" s="230"/>
      <c r="I285" s="230">
        <f>SUM(I286:I294)</f>
        <v>0</v>
      </c>
      <c r="J285" s="230"/>
      <c r="K285" s="230">
        <f>SUM(K286:K294)</f>
        <v>0</v>
      </c>
      <c r="L285" s="230"/>
      <c r="M285" s="230">
        <f>SUM(M286:M294)</f>
        <v>0</v>
      </c>
      <c r="N285" s="230"/>
      <c r="O285" s="230">
        <f>SUM(O286:O294)</f>
        <v>0</v>
      </c>
      <c r="P285" s="230"/>
      <c r="Q285" s="230">
        <f>SUM(Q286:Q294)</f>
        <v>0</v>
      </c>
      <c r="R285" s="230"/>
      <c r="S285" s="230"/>
      <c r="T285" s="231"/>
      <c r="U285" s="225"/>
      <c r="V285" s="225">
        <f>SUM(V286:V294)</f>
        <v>4.34</v>
      </c>
      <c r="W285" s="225"/>
      <c r="AG285" t="s">
        <v>102</v>
      </c>
    </row>
    <row r="286" spans="1:60" outlineLevel="1" x14ac:dyDescent="0.2">
      <c r="A286" s="243">
        <v>57</v>
      </c>
      <c r="B286" s="244" t="s">
        <v>315</v>
      </c>
      <c r="C286" s="261" t="s">
        <v>316</v>
      </c>
      <c r="D286" s="245" t="s">
        <v>268</v>
      </c>
      <c r="E286" s="246">
        <v>0.67083999999999999</v>
      </c>
      <c r="F286" s="247"/>
      <c r="G286" s="248">
        <f>ROUND(E286*F286,2)</f>
        <v>0</v>
      </c>
      <c r="H286" s="247"/>
      <c r="I286" s="248">
        <f>ROUND(E286*H286,2)</f>
        <v>0</v>
      </c>
      <c r="J286" s="247"/>
      <c r="K286" s="248">
        <f>ROUND(E286*J286,2)</f>
        <v>0</v>
      </c>
      <c r="L286" s="248">
        <v>15</v>
      </c>
      <c r="M286" s="248">
        <f>G286*(1+L286/100)</f>
        <v>0</v>
      </c>
      <c r="N286" s="248">
        <v>0</v>
      </c>
      <c r="O286" s="248">
        <f>ROUND(E286*N286,2)</f>
        <v>0</v>
      </c>
      <c r="P286" s="248">
        <v>0</v>
      </c>
      <c r="Q286" s="248">
        <f>ROUND(E286*P286,2)</f>
        <v>0</v>
      </c>
      <c r="R286" s="248"/>
      <c r="S286" s="248" t="s">
        <v>116</v>
      </c>
      <c r="T286" s="249" t="s">
        <v>116</v>
      </c>
      <c r="U286" s="216">
        <v>0.93300000000000005</v>
      </c>
      <c r="V286" s="216">
        <f>ROUND(E286*U286,2)</f>
        <v>0.63</v>
      </c>
      <c r="W286" s="216"/>
      <c r="X286" s="206"/>
      <c r="Y286" s="206"/>
      <c r="Z286" s="206"/>
      <c r="AA286" s="206"/>
      <c r="AB286" s="206"/>
      <c r="AC286" s="206"/>
      <c r="AD286" s="206"/>
      <c r="AE286" s="206"/>
      <c r="AF286" s="206"/>
      <c r="AG286" s="206" t="s">
        <v>317</v>
      </c>
      <c r="AH286" s="206"/>
      <c r="AI286" s="206"/>
      <c r="AJ286" s="206"/>
      <c r="AK286" s="206"/>
      <c r="AL286" s="206"/>
      <c r="AM286" s="206"/>
      <c r="AN286" s="206"/>
      <c r="AO286" s="206"/>
      <c r="AP286" s="206"/>
      <c r="AQ286" s="206"/>
      <c r="AR286" s="206"/>
      <c r="AS286" s="206"/>
      <c r="AT286" s="206"/>
      <c r="AU286" s="206"/>
      <c r="AV286" s="206"/>
      <c r="AW286" s="206"/>
      <c r="AX286" s="206"/>
      <c r="AY286" s="206"/>
      <c r="AZ286" s="206"/>
      <c r="BA286" s="206"/>
      <c r="BB286" s="206"/>
      <c r="BC286" s="206"/>
      <c r="BD286" s="206"/>
      <c r="BE286" s="206"/>
      <c r="BF286" s="206"/>
      <c r="BG286" s="206"/>
      <c r="BH286" s="206"/>
    </row>
    <row r="287" spans="1:60" outlineLevel="1" x14ac:dyDescent="0.2">
      <c r="A287" s="243">
        <v>58</v>
      </c>
      <c r="B287" s="244" t="s">
        <v>318</v>
      </c>
      <c r="C287" s="261" t="s">
        <v>319</v>
      </c>
      <c r="D287" s="245" t="s">
        <v>268</v>
      </c>
      <c r="E287" s="246">
        <v>3.3542200000000002</v>
      </c>
      <c r="F287" s="247"/>
      <c r="G287" s="248">
        <f>ROUND(E287*F287,2)</f>
        <v>0</v>
      </c>
      <c r="H287" s="247"/>
      <c r="I287" s="248">
        <f>ROUND(E287*H287,2)</f>
        <v>0</v>
      </c>
      <c r="J287" s="247"/>
      <c r="K287" s="248">
        <f>ROUND(E287*J287,2)</f>
        <v>0</v>
      </c>
      <c r="L287" s="248">
        <v>15</v>
      </c>
      <c r="M287" s="248">
        <f>G287*(1+L287/100)</f>
        <v>0</v>
      </c>
      <c r="N287" s="248">
        <v>0</v>
      </c>
      <c r="O287" s="248">
        <f>ROUND(E287*N287,2)</f>
        <v>0</v>
      </c>
      <c r="P287" s="248">
        <v>0</v>
      </c>
      <c r="Q287" s="248">
        <f>ROUND(E287*P287,2)</f>
        <v>0</v>
      </c>
      <c r="R287" s="248"/>
      <c r="S287" s="248" t="s">
        <v>116</v>
      </c>
      <c r="T287" s="249" t="s">
        <v>320</v>
      </c>
      <c r="U287" s="216">
        <v>0.65300000000000002</v>
      </c>
      <c r="V287" s="216">
        <f>ROUND(E287*U287,2)</f>
        <v>2.19</v>
      </c>
      <c r="W287" s="216"/>
      <c r="X287" s="206"/>
      <c r="Y287" s="206"/>
      <c r="Z287" s="206"/>
      <c r="AA287" s="206"/>
      <c r="AB287" s="206"/>
      <c r="AC287" s="206"/>
      <c r="AD287" s="206"/>
      <c r="AE287" s="206"/>
      <c r="AF287" s="206"/>
      <c r="AG287" s="206" t="s">
        <v>321</v>
      </c>
      <c r="AH287" s="206"/>
      <c r="AI287" s="206"/>
      <c r="AJ287" s="206"/>
      <c r="AK287" s="206"/>
      <c r="AL287" s="206"/>
      <c r="AM287" s="206"/>
      <c r="AN287" s="206"/>
      <c r="AO287" s="206"/>
      <c r="AP287" s="206"/>
      <c r="AQ287" s="206"/>
      <c r="AR287" s="206"/>
      <c r="AS287" s="206"/>
      <c r="AT287" s="206"/>
      <c r="AU287" s="206"/>
      <c r="AV287" s="206"/>
      <c r="AW287" s="206"/>
      <c r="AX287" s="206"/>
      <c r="AY287" s="206"/>
      <c r="AZ287" s="206"/>
      <c r="BA287" s="206"/>
      <c r="BB287" s="206"/>
      <c r="BC287" s="206"/>
      <c r="BD287" s="206"/>
      <c r="BE287" s="206"/>
      <c r="BF287" s="206"/>
      <c r="BG287" s="206"/>
      <c r="BH287" s="206"/>
    </row>
    <row r="288" spans="1:60" outlineLevel="1" x14ac:dyDescent="0.2">
      <c r="A288" s="232">
        <v>59</v>
      </c>
      <c r="B288" s="233" t="s">
        <v>322</v>
      </c>
      <c r="C288" s="254" t="s">
        <v>323</v>
      </c>
      <c r="D288" s="234" t="s">
        <v>268</v>
      </c>
      <c r="E288" s="235">
        <v>0.67083999999999999</v>
      </c>
      <c r="F288" s="236"/>
      <c r="G288" s="237">
        <f>ROUND(E288*F288,2)</f>
        <v>0</v>
      </c>
      <c r="H288" s="236"/>
      <c r="I288" s="237">
        <f>ROUND(E288*H288,2)</f>
        <v>0</v>
      </c>
      <c r="J288" s="236"/>
      <c r="K288" s="237">
        <f>ROUND(E288*J288,2)</f>
        <v>0</v>
      </c>
      <c r="L288" s="237">
        <v>15</v>
      </c>
      <c r="M288" s="237">
        <f>G288*(1+L288/100)</f>
        <v>0</v>
      </c>
      <c r="N288" s="237">
        <v>0</v>
      </c>
      <c r="O288" s="237">
        <f>ROUND(E288*N288,2)</f>
        <v>0</v>
      </c>
      <c r="P288" s="237">
        <v>0</v>
      </c>
      <c r="Q288" s="237">
        <f>ROUND(E288*P288,2)</f>
        <v>0</v>
      </c>
      <c r="R288" s="237"/>
      <c r="S288" s="237" t="s">
        <v>116</v>
      </c>
      <c r="T288" s="238" t="s">
        <v>116</v>
      </c>
      <c r="U288" s="216">
        <v>0.49</v>
      </c>
      <c r="V288" s="216">
        <f>ROUND(E288*U288,2)</f>
        <v>0.33</v>
      </c>
      <c r="W288" s="216"/>
      <c r="X288" s="206"/>
      <c r="Y288" s="206"/>
      <c r="Z288" s="206"/>
      <c r="AA288" s="206"/>
      <c r="AB288" s="206"/>
      <c r="AC288" s="206"/>
      <c r="AD288" s="206"/>
      <c r="AE288" s="206"/>
      <c r="AF288" s="206"/>
      <c r="AG288" s="206" t="s">
        <v>317</v>
      </c>
      <c r="AH288" s="206"/>
      <c r="AI288" s="206"/>
      <c r="AJ288" s="206"/>
      <c r="AK288" s="206"/>
      <c r="AL288" s="206"/>
      <c r="AM288" s="206"/>
      <c r="AN288" s="206"/>
      <c r="AO288" s="206"/>
      <c r="AP288" s="206"/>
      <c r="AQ288" s="206"/>
      <c r="AR288" s="206"/>
      <c r="AS288" s="206"/>
      <c r="AT288" s="206"/>
      <c r="AU288" s="206"/>
      <c r="AV288" s="206"/>
      <c r="AW288" s="206"/>
      <c r="AX288" s="206"/>
      <c r="AY288" s="206"/>
      <c r="AZ288" s="206"/>
      <c r="BA288" s="206"/>
      <c r="BB288" s="206"/>
      <c r="BC288" s="206"/>
      <c r="BD288" s="206"/>
      <c r="BE288" s="206"/>
      <c r="BF288" s="206"/>
      <c r="BG288" s="206"/>
      <c r="BH288" s="206"/>
    </row>
    <row r="289" spans="1:60" outlineLevel="1" x14ac:dyDescent="0.2">
      <c r="A289" s="213"/>
      <c r="B289" s="214"/>
      <c r="C289" s="255" t="s">
        <v>324</v>
      </c>
      <c r="D289" s="240"/>
      <c r="E289" s="240"/>
      <c r="F289" s="240"/>
      <c r="G289" s="240"/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06"/>
      <c r="Y289" s="206"/>
      <c r="Z289" s="206"/>
      <c r="AA289" s="206"/>
      <c r="AB289" s="206"/>
      <c r="AC289" s="206"/>
      <c r="AD289" s="206"/>
      <c r="AE289" s="206"/>
      <c r="AF289" s="206"/>
      <c r="AG289" s="206" t="s">
        <v>109</v>
      </c>
      <c r="AH289" s="206"/>
      <c r="AI289" s="206"/>
      <c r="AJ289" s="206"/>
      <c r="AK289" s="206"/>
      <c r="AL289" s="206"/>
      <c r="AM289" s="206"/>
      <c r="AN289" s="206"/>
      <c r="AO289" s="206"/>
      <c r="AP289" s="206"/>
      <c r="AQ289" s="206"/>
      <c r="AR289" s="206"/>
      <c r="AS289" s="206"/>
      <c r="AT289" s="206"/>
      <c r="AU289" s="206"/>
      <c r="AV289" s="206"/>
      <c r="AW289" s="206"/>
      <c r="AX289" s="206"/>
      <c r="AY289" s="206"/>
      <c r="AZ289" s="206"/>
      <c r="BA289" s="206"/>
      <c r="BB289" s="206"/>
      <c r="BC289" s="206"/>
      <c r="BD289" s="206"/>
      <c r="BE289" s="206"/>
      <c r="BF289" s="206"/>
      <c r="BG289" s="206"/>
      <c r="BH289" s="206"/>
    </row>
    <row r="290" spans="1:60" outlineLevel="1" x14ac:dyDescent="0.2">
      <c r="A290" s="243">
        <v>60</v>
      </c>
      <c r="B290" s="244" t="s">
        <v>325</v>
      </c>
      <c r="C290" s="261" t="s">
        <v>326</v>
      </c>
      <c r="D290" s="245" t="s">
        <v>268</v>
      </c>
      <c r="E290" s="246">
        <v>6.0376000000000003</v>
      </c>
      <c r="F290" s="247"/>
      <c r="G290" s="248">
        <f>ROUND(E290*F290,2)</f>
        <v>0</v>
      </c>
      <c r="H290" s="247"/>
      <c r="I290" s="248">
        <f>ROUND(E290*H290,2)</f>
        <v>0</v>
      </c>
      <c r="J290" s="247"/>
      <c r="K290" s="248">
        <f>ROUND(E290*J290,2)</f>
        <v>0</v>
      </c>
      <c r="L290" s="248">
        <v>15</v>
      </c>
      <c r="M290" s="248">
        <f>G290*(1+L290/100)</f>
        <v>0</v>
      </c>
      <c r="N290" s="248">
        <v>0</v>
      </c>
      <c r="O290" s="248">
        <f>ROUND(E290*N290,2)</f>
        <v>0</v>
      </c>
      <c r="P290" s="248">
        <v>0</v>
      </c>
      <c r="Q290" s="248">
        <f>ROUND(E290*P290,2)</f>
        <v>0</v>
      </c>
      <c r="R290" s="248"/>
      <c r="S290" s="248" t="s">
        <v>116</v>
      </c>
      <c r="T290" s="249" t="s">
        <v>116</v>
      </c>
      <c r="U290" s="216">
        <v>0</v>
      </c>
      <c r="V290" s="216">
        <f>ROUND(E290*U290,2)</f>
        <v>0</v>
      </c>
      <c r="W290" s="216"/>
      <c r="X290" s="206"/>
      <c r="Y290" s="206"/>
      <c r="Z290" s="206"/>
      <c r="AA290" s="206"/>
      <c r="AB290" s="206"/>
      <c r="AC290" s="206"/>
      <c r="AD290" s="206"/>
      <c r="AE290" s="206"/>
      <c r="AF290" s="206"/>
      <c r="AG290" s="206" t="s">
        <v>317</v>
      </c>
      <c r="AH290" s="206"/>
      <c r="AI290" s="206"/>
      <c r="AJ290" s="206"/>
      <c r="AK290" s="206"/>
      <c r="AL290" s="206"/>
      <c r="AM290" s="206"/>
      <c r="AN290" s="206"/>
      <c r="AO290" s="206"/>
      <c r="AP290" s="206"/>
      <c r="AQ290" s="206"/>
      <c r="AR290" s="206"/>
      <c r="AS290" s="206"/>
      <c r="AT290" s="206"/>
      <c r="AU290" s="206"/>
      <c r="AV290" s="206"/>
      <c r="AW290" s="206"/>
      <c r="AX290" s="206"/>
      <c r="AY290" s="206"/>
      <c r="AZ290" s="206"/>
      <c r="BA290" s="206"/>
      <c r="BB290" s="206"/>
      <c r="BC290" s="206"/>
      <c r="BD290" s="206"/>
      <c r="BE290" s="206"/>
      <c r="BF290" s="206"/>
      <c r="BG290" s="206"/>
      <c r="BH290" s="206"/>
    </row>
    <row r="291" spans="1:60" outlineLevel="1" x14ac:dyDescent="0.2">
      <c r="A291" s="232">
        <v>61</v>
      </c>
      <c r="B291" s="233" t="s">
        <v>327</v>
      </c>
      <c r="C291" s="254" t="s">
        <v>328</v>
      </c>
      <c r="D291" s="234" t="s">
        <v>268</v>
      </c>
      <c r="E291" s="235">
        <v>0.67083999999999999</v>
      </c>
      <c r="F291" s="236"/>
      <c r="G291" s="237">
        <f>ROUND(E291*F291,2)</f>
        <v>0</v>
      </c>
      <c r="H291" s="236"/>
      <c r="I291" s="237">
        <f>ROUND(E291*H291,2)</f>
        <v>0</v>
      </c>
      <c r="J291" s="236"/>
      <c r="K291" s="237">
        <f>ROUND(E291*J291,2)</f>
        <v>0</v>
      </c>
      <c r="L291" s="237">
        <v>15</v>
      </c>
      <c r="M291" s="237">
        <f>G291*(1+L291/100)</f>
        <v>0</v>
      </c>
      <c r="N291" s="237">
        <v>0</v>
      </c>
      <c r="O291" s="237">
        <f>ROUND(E291*N291,2)</f>
        <v>0</v>
      </c>
      <c r="P291" s="237">
        <v>0</v>
      </c>
      <c r="Q291" s="237">
        <f>ROUND(E291*P291,2)</f>
        <v>0</v>
      </c>
      <c r="R291" s="237"/>
      <c r="S291" s="237" t="s">
        <v>116</v>
      </c>
      <c r="T291" s="238" t="s">
        <v>116</v>
      </c>
      <c r="U291" s="216">
        <v>0.94199999999999995</v>
      </c>
      <c r="V291" s="216">
        <f>ROUND(E291*U291,2)</f>
        <v>0.63</v>
      </c>
      <c r="W291" s="216"/>
      <c r="X291" s="206"/>
      <c r="Y291" s="206"/>
      <c r="Z291" s="206"/>
      <c r="AA291" s="206"/>
      <c r="AB291" s="206"/>
      <c r="AC291" s="206"/>
      <c r="AD291" s="206"/>
      <c r="AE291" s="206"/>
      <c r="AF291" s="206"/>
      <c r="AG291" s="206" t="s">
        <v>317</v>
      </c>
      <c r="AH291" s="206"/>
      <c r="AI291" s="206"/>
      <c r="AJ291" s="206"/>
      <c r="AK291" s="206"/>
      <c r="AL291" s="206"/>
      <c r="AM291" s="206"/>
      <c r="AN291" s="206"/>
      <c r="AO291" s="206"/>
      <c r="AP291" s="206"/>
      <c r="AQ291" s="206"/>
      <c r="AR291" s="206"/>
      <c r="AS291" s="206"/>
      <c r="AT291" s="206"/>
      <c r="AU291" s="206"/>
      <c r="AV291" s="206"/>
      <c r="AW291" s="206"/>
      <c r="AX291" s="206"/>
      <c r="AY291" s="206"/>
      <c r="AZ291" s="206"/>
      <c r="BA291" s="206"/>
      <c r="BB291" s="206"/>
      <c r="BC291" s="206"/>
      <c r="BD291" s="206"/>
      <c r="BE291" s="206"/>
      <c r="BF291" s="206"/>
      <c r="BG291" s="206"/>
      <c r="BH291" s="206"/>
    </row>
    <row r="292" spans="1:60" outlineLevel="1" x14ac:dyDescent="0.2">
      <c r="A292" s="213"/>
      <c r="B292" s="214"/>
      <c r="C292" s="255" t="s">
        <v>329</v>
      </c>
      <c r="D292" s="240"/>
      <c r="E292" s="240"/>
      <c r="F292" s="240"/>
      <c r="G292" s="240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06"/>
      <c r="Y292" s="206"/>
      <c r="Z292" s="206"/>
      <c r="AA292" s="206"/>
      <c r="AB292" s="206"/>
      <c r="AC292" s="206"/>
      <c r="AD292" s="206"/>
      <c r="AE292" s="206"/>
      <c r="AF292" s="206"/>
      <c r="AG292" s="206" t="s">
        <v>109</v>
      </c>
      <c r="AH292" s="206"/>
      <c r="AI292" s="206"/>
      <c r="AJ292" s="206"/>
      <c r="AK292" s="206"/>
      <c r="AL292" s="206"/>
      <c r="AM292" s="206"/>
      <c r="AN292" s="206"/>
      <c r="AO292" s="206"/>
      <c r="AP292" s="206"/>
      <c r="AQ292" s="206"/>
      <c r="AR292" s="206"/>
      <c r="AS292" s="206"/>
      <c r="AT292" s="206"/>
      <c r="AU292" s="206"/>
      <c r="AV292" s="206"/>
      <c r="AW292" s="206"/>
      <c r="AX292" s="206"/>
      <c r="AY292" s="206"/>
      <c r="AZ292" s="206"/>
      <c r="BA292" s="206"/>
      <c r="BB292" s="206"/>
      <c r="BC292" s="206"/>
      <c r="BD292" s="206"/>
      <c r="BE292" s="206"/>
      <c r="BF292" s="206"/>
      <c r="BG292" s="206"/>
      <c r="BH292" s="206"/>
    </row>
    <row r="293" spans="1:60" outlineLevel="1" x14ac:dyDescent="0.2">
      <c r="A293" s="243">
        <v>62</v>
      </c>
      <c r="B293" s="244" t="s">
        <v>330</v>
      </c>
      <c r="C293" s="261" t="s">
        <v>331</v>
      </c>
      <c r="D293" s="245" t="s">
        <v>268</v>
      </c>
      <c r="E293" s="246">
        <v>5.3667600000000002</v>
      </c>
      <c r="F293" s="247"/>
      <c r="G293" s="248">
        <f>ROUND(E293*F293,2)</f>
        <v>0</v>
      </c>
      <c r="H293" s="247"/>
      <c r="I293" s="248">
        <f>ROUND(E293*H293,2)</f>
        <v>0</v>
      </c>
      <c r="J293" s="247"/>
      <c r="K293" s="248">
        <f>ROUND(E293*J293,2)</f>
        <v>0</v>
      </c>
      <c r="L293" s="248">
        <v>15</v>
      </c>
      <c r="M293" s="248">
        <f>G293*(1+L293/100)</f>
        <v>0</v>
      </c>
      <c r="N293" s="248">
        <v>0</v>
      </c>
      <c r="O293" s="248">
        <f>ROUND(E293*N293,2)</f>
        <v>0</v>
      </c>
      <c r="P293" s="248">
        <v>0</v>
      </c>
      <c r="Q293" s="248">
        <f>ROUND(E293*P293,2)</f>
        <v>0</v>
      </c>
      <c r="R293" s="248"/>
      <c r="S293" s="248" t="s">
        <v>116</v>
      </c>
      <c r="T293" s="249" t="s">
        <v>116</v>
      </c>
      <c r="U293" s="216">
        <v>0.105</v>
      </c>
      <c r="V293" s="216">
        <f>ROUND(E293*U293,2)</f>
        <v>0.56000000000000005</v>
      </c>
      <c r="W293" s="216"/>
      <c r="X293" s="206"/>
      <c r="Y293" s="206"/>
      <c r="Z293" s="206"/>
      <c r="AA293" s="206"/>
      <c r="AB293" s="206"/>
      <c r="AC293" s="206"/>
      <c r="AD293" s="206"/>
      <c r="AE293" s="206"/>
      <c r="AF293" s="206"/>
      <c r="AG293" s="206" t="s">
        <v>317</v>
      </c>
      <c r="AH293" s="206"/>
      <c r="AI293" s="206"/>
      <c r="AJ293" s="206"/>
      <c r="AK293" s="206"/>
      <c r="AL293" s="206"/>
      <c r="AM293" s="206"/>
      <c r="AN293" s="206"/>
      <c r="AO293" s="206"/>
      <c r="AP293" s="206"/>
      <c r="AQ293" s="206"/>
      <c r="AR293" s="206"/>
      <c r="AS293" s="206"/>
      <c r="AT293" s="206"/>
      <c r="AU293" s="206"/>
      <c r="AV293" s="206"/>
      <c r="AW293" s="206"/>
      <c r="AX293" s="206"/>
      <c r="AY293" s="206"/>
      <c r="AZ293" s="206"/>
      <c r="BA293" s="206"/>
      <c r="BB293" s="206"/>
      <c r="BC293" s="206"/>
      <c r="BD293" s="206"/>
      <c r="BE293" s="206"/>
      <c r="BF293" s="206"/>
      <c r="BG293" s="206"/>
      <c r="BH293" s="206"/>
    </row>
    <row r="294" spans="1:60" outlineLevel="1" x14ac:dyDescent="0.2">
      <c r="A294" s="232">
        <v>63</v>
      </c>
      <c r="B294" s="233" t="s">
        <v>332</v>
      </c>
      <c r="C294" s="254" t="s">
        <v>333</v>
      </c>
      <c r="D294" s="234" t="s">
        <v>268</v>
      </c>
      <c r="E294" s="235">
        <v>0.67083999999999999</v>
      </c>
      <c r="F294" s="236"/>
      <c r="G294" s="237">
        <f>ROUND(E294*F294,2)</f>
        <v>0</v>
      </c>
      <c r="H294" s="236"/>
      <c r="I294" s="237">
        <f>ROUND(E294*H294,2)</f>
        <v>0</v>
      </c>
      <c r="J294" s="236"/>
      <c r="K294" s="237">
        <f>ROUND(E294*J294,2)</f>
        <v>0</v>
      </c>
      <c r="L294" s="237">
        <v>15</v>
      </c>
      <c r="M294" s="237">
        <f>G294*(1+L294/100)</f>
        <v>0</v>
      </c>
      <c r="N294" s="237">
        <v>0</v>
      </c>
      <c r="O294" s="237">
        <f>ROUND(E294*N294,2)</f>
        <v>0</v>
      </c>
      <c r="P294" s="237">
        <v>0</v>
      </c>
      <c r="Q294" s="237">
        <f>ROUND(E294*P294,2)</f>
        <v>0</v>
      </c>
      <c r="R294" s="237"/>
      <c r="S294" s="237" t="s">
        <v>116</v>
      </c>
      <c r="T294" s="238" t="s">
        <v>116</v>
      </c>
      <c r="U294" s="216">
        <v>0</v>
      </c>
      <c r="V294" s="216">
        <f>ROUND(E294*U294,2)</f>
        <v>0</v>
      </c>
      <c r="W294" s="216"/>
      <c r="X294" s="206"/>
      <c r="Y294" s="206"/>
      <c r="Z294" s="206"/>
      <c r="AA294" s="206"/>
      <c r="AB294" s="206"/>
      <c r="AC294" s="206"/>
      <c r="AD294" s="206"/>
      <c r="AE294" s="206"/>
      <c r="AF294" s="206"/>
      <c r="AG294" s="206" t="s">
        <v>317</v>
      </c>
      <c r="AH294" s="206"/>
      <c r="AI294" s="206"/>
      <c r="AJ294" s="206"/>
      <c r="AK294" s="206"/>
      <c r="AL294" s="206"/>
      <c r="AM294" s="206"/>
      <c r="AN294" s="206"/>
      <c r="AO294" s="206"/>
      <c r="AP294" s="206"/>
      <c r="AQ294" s="206"/>
      <c r="AR294" s="206"/>
      <c r="AS294" s="206"/>
      <c r="AT294" s="206"/>
      <c r="AU294" s="206"/>
      <c r="AV294" s="206"/>
      <c r="AW294" s="206"/>
      <c r="AX294" s="206"/>
      <c r="AY294" s="206"/>
      <c r="AZ294" s="206"/>
      <c r="BA294" s="206"/>
      <c r="BB294" s="206"/>
      <c r="BC294" s="206"/>
      <c r="BD294" s="206"/>
      <c r="BE294" s="206"/>
      <c r="BF294" s="206"/>
      <c r="BG294" s="206"/>
      <c r="BH294" s="206"/>
    </row>
    <row r="295" spans="1:60" x14ac:dyDescent="0.2">
      <c r="A295" s="5"/>
      <c r="B295" s="6"/>
      <c r="C295" s="264"/>
      <c r="D295" s="8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AE295">
        <v>15</v>
      </c>
      <c r="AF295">
        <v>21</v>
      </c>
    </row>
    <row r="296" spans="1:60" x14ac:dyDescent="0.2">
      <c r="A296" s="209"/>
      <c r="B296" s="210" t="s">
        <v>29</v>
      </c>
      <c r="C296" s="265"/>
      <c r="D296" s="211"/>
      <c r="E296" s="212"/>
      <c r="F296" s="212"/>
      <c r="G296" s="252">
        <f>G8+G13+G184+G248+G250+G255+G257+G263+G285</f>
        <v>0</v>
      </c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AE296">
        <f>SUMIF(L7:L294,AE295,G7:G294)</f>
        <v>0</v>
      </c>
      <c r="AF296">
        <f>SUMIF(L7:L294,AF295,G7:G294)</f>
        <v>0</v>
      </c>
      <c r="AG296" t="s">
        <v>334</v>
      </c>
    </row>
    <row r="297" spans="1:60" x14ac:dyDescent="0.2">
      <c r="C297" s="266"/>
      <c r="D297" s="190"/>
      <c r="AG297" t="s">
        <v>335</v>
      </c>
    </row>
    <row r="298" spans="1:60" x14ac:dyDescent="0.2">
      <c r="D298" s="190"/>
    </row>
    <row r="299" spans="1:60" x14ac:dyDescent="0.2">
      <c r="D299" s="190"/>
    </row>
    <row r="300" spans="1:60" x14ac:dyDescent="0.2">
      <c r="D300" s="190"/>
    </row>
    <row r="301" spans="1:60" x14ac:dyDescent="0.2">
      <c r="D301" s="190"/>
    </row>
    <row r="302" spans="1:60" x14ac:dyDescent="0.2">
      <c r="D302" s="190"/>
    </row>
    <row r="303" spans="1:60" x14ac:dyDescent="0.2">
      <c r="D303" s="190"/>
    </row>
    <row r="304" spans="1:60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algorithmName="SHA-512" hashValue="dRmBpeGpf5Lz97C0S0MIbONMzBQ0g4ncit9Esxb/A9XU+P3SUMg/jkiOoNQfaLG7DRd0vk362JuNpnidGwtTsQ==" saltValue="awIpGKydN8QGq6PBGSx7Og==" spinCount="100000" sheet="1"/>
  <mergeCells count="49">
    <mergeCell ref="C292:G292"/>
    <mergeCell ref="C189:G189"/>
    <mergeCell ref="C218:G218"/>
    <mergeCell ref="C219:G219"/>
    <mergeCell ref="C262:G262"/>
    <mergeCell ref="C284:G284"/>
    <mergeCell ref="C289:G289"/>
    <mergeCell ref="C179:G179"/>
    <mergeCell ref="C180:G180"/>
    <mergeCell ref="C181:G181"/>
    <mergeCell ref="C182:G182"/>
    <mergeCell ref="C186:G186"/>
    <mergeCell ref="C188:G188"/>
    <mergeCell ref="C145:G145"/>
    <mergeCell ref="C146:G146"/>
    <mergeCell ref="C147:G147"/>
    <mergeCell ref="C172:G172"/>
    <mergeCell ref="C174:G174"/>
    <mergeCell ref="C178:G178"/>
    <mergeCell ref="C123:G123"/>
    <mergeCell ref="C124:G124"/>
    <mergeCell ref="C125:G125"/>
    <mergeCell ref="C126:G126"/>
    <mergeCell ref="C127:G127"/>
    <mergeCell ref="C144:G144"/>
    <mergeCell ref="C67:G67"/>
    <mergeCell ref="C70:G70"/>
    <mergeCell ref="C71:G71"/>
    <mergeCell ref="C80:G80"/>
    <mergeCell ref="C82:G82"/>
    <mergeCell ref="C83:G83"/>
    <mergeCell ref="C48:G48"/>
    <mergeCell ref="C51:G51"/>
    <mergeCell ref="C52:G52"/>
    <mergeCell ref="C55:G55"/>
    <mergeCell ref="C56:G56"/>
    <mergeCell ref="C66:G66"/>
    <mergeCell ref="C15:G15"/>
    <mergeCell ref="C18:G18"/>
    <mergeCell ref="C35:G35"/>
    <mergeCell ref="C43:G43"/>
    <mergeCell ref="C44:G44"/>
    <mergeCell ref="C47:G4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Kroulíková Anna</dc:creator>
  <cp:lastModifiedBy>Kroulíková Anna</cp:lastModifiedBy>
  <cp:lastPrinted>2014-02-28T09:52:57Z</cp:lastPrinted>
  <dcterms:created xsi:type="dcterms:W3CDTF">2009-04-08T07:15:50Z</dcterms:created>
  <dcterms:modified xsi:type="dcterms:W3CDTF">2017-09-25T12:05:09Z</dcterms:modified>
</cp:coreProperties>
</file>